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030" windowHeight="11640" activeTab="5"/>
  </bookViews>
  <sheets>
    <sheet name="Sheet1" sheetId="1" r:id="rId1"/>
    <sheet name="հատված1" sheetId="2" r:id="rId2"/>
    <sheet name="հատված2" sheetId="3" r:id="rId3"/>
    <sheet name="հատված3" sheetId="4" r:id="rId4"/>
    <sheet name="հատված4" sheetId="5" r:id="rId5"/>
    <sheet name="հատված5" sheetId="6" r:id="rId6"/>
  </sheets>
  <externalReferences>
    <externalReference r:id="rId9"/>
  </externalReferences>
  <definedNames>
    <definedName name="_xlnm.Print_Area" localSheetId="1">'հատված1'!$A$1:$F$99</definedName>
    <definedName name="_xlnm.Print_Area" localSheetId="2">'հատված2'!$A$1:$H$310</definedName>
    <definedName name="_xlnm.Print_Area" localSheetId="3">'հատված3'!$A$1:$F$234</definedName>
  </definedNames>
  <calcPr fullCalcOnLoad="1"/>
</workbook>
</file>

<file path=xl/sharedStrings.xml><?xml version="1.0" encoding="utf-8"?>
<sst xmlns="http://schemas.openxmlformats.org/spreadsheetml/2006/main" count="1528" uniqueCount="757">
  <si>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</si>
  <si>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</si>
  <si>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</si>
  <si>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</si>
  <si>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</si>
  <si>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</si>
  <si>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</si>
  <si>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</si>
  <si>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</si>
  <si>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</si>
  <si>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</si>
  <si>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</si>
  <si>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</si>
  <si>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</si>
  <si>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</si>
  <si>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</si>
  <si>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</si>
  <si>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</si>
  <si>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</si>
  <si>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</si>
  <si>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</si>
  <si>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</si>
  <si>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</si>
  <si>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</si>
  <si>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</si>
  <si>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</si>
  <si>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</si>
  <si>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</si>
  <si>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</si>
  <si>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</si>
  <si>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</si>
  <si>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</si>
  <si>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</si>
  <si>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</si>
  <si>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</si>
  <si>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</si>
  <si>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</si>
  <si>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</si>
  <si>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</si>
  <si>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</si>
  <si>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</si>
  <si>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</si>
  <si>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</si>
  <si>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</si>
  <si>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</si>
  <si>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</si>
  <si>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</si>
  <si>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</si>
  <si>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</si>
  <si>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</si>
  <si>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</si>
  <si>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</si>
  <si>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</si>
  <si>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</si>
  <si>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</si>
  <si>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</si>
  <si>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</si>
  <si>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</si>
  <si>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</si>
  <si>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</si>
  <si>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</si>
  <si>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</si>
  <si>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</si>
  <si>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</si>
  <si>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</si>
  <si>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</si>
  <si>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</si>
  <si>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</si>
  <si>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</si>
  <si>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</si>
  <si>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</si>
  <si>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</si>
  <si>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</si>
  <si>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</si>
  <si>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</si>
  <si>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</si>
  <si>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</si>
  <si>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</si>
  <si>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</si>
  <si>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</si>
  <si>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</si>
  <si>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</si>
  <si>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</si>
  <si>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</si>
  <si>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</si>
  <si>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</si>
  <si>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</si>
  <si>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</si>
  <si>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</si>
  <si>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</si>
  <si>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</si>
  <si>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</si>
  <si>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</si>
  <si>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</si>
  <si>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</si>
  <si>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</si>
  <si>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</si>
  <si>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</si>
  <si>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</si>
  <si>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</si>
  <si>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</si>
  <si>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</si>
  <si>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</si>
  <si>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</si>
  <si>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</si>
  <si>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</si>
  <si>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</si>
  <si>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</si>
  <si>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</si>
  <si>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</si>
  <si>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</si>
  <si>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</si>
  <si>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</si>
  <si>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</si>
  <si>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</si>
  <si>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</si>
  <si>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</si>
  <si>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</si>
  <si>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</si>
  <si>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</si>
  <si>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</si>
  <si>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</si>
  <si>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</si>
  <si>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</si>
  <si>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</si>
  <si>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</si>
  <si>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</si>
  <si>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</si>
  <si>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</si>
  <si>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</si>
  <si>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</si>
  <si>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</si>
  <si>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</si>
  <si>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</si>
  <si>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</si>
  <si>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</si>
  <si>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</si>
  <si>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</si>
  <si>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</si>
  <si>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</si>
  <si>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</si>
  <si>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</si>
  <si>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</si>
  <si>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</si>
  <si>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</si>
  <si>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</si>
  <si>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</si>
  <si>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</si>
  <si>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</si>
  <si>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</si>
  <si>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</si>
  <si>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</si>
  <si>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</si>
  <si>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</si>
  <si>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</si>
  <si>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</si>
  <si>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</si>
  <si>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</si>
  <si>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</si>
  <si>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</si>
  <si>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</si>
  <si>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</si>
  <si>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</si>
  <si>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</si>
  <si>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</si>
  <si>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</si>
  <si>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</si>
  <si>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</si>
  <si>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</si>
  <si>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</si>
  <si>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</si>
  <si>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</si>
  <si>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</si>
  <si>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</si>
  <si>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</si>
  <si>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</si>
  <si>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</si>
  <si>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</si>
  <si>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</si>
  <si>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</si>
  <si>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</si>
  <si>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</si>
  <si>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</si>
  <si>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</si>
  <si>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</si>
  <si>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</si>
  <si>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</si>
  <si>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</si>
  <si>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</si>
  <si>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</si>
  <si>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</si>
  <si>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</si>
  <si>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</si>
  <si>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</si>
  <si>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</si>
  <si>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</si>
  <si>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</si>
  <si>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</si>
  <si>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</si>
  <si>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</si>
  <si>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</si>
  <si>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</si>
  <si>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</si>
  <si>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</si>
  <si>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</si>
  <si>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</si>
  <si>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</si>
  <si>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</si>
  <si>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</si>
  <si>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</si>
  <si>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</si>
  <si>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</si>
  <si>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</si>
  <si>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</si>
  <si>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</si>
  <si>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</si>
  <si>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</si>
  <si>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</si>
  <si>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</si>
  <si>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</si>
  <si>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</si>
  <si>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</si>
  <si>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</si>
  <si>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</si>
  <si>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</si>
  <si>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</si>
  <si>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</si>
  <si>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</si>
  <si>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</si>
  <si>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</si>
  <si>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</si>
  <si>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</si>
  <si>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</si>
  <si>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</si>
  <si>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</si>
  <si>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</si>
  <si>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</si>
  <si>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</si>
  <si>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</si>
  <si>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</si>
  <si>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</si>
  <si>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</si>
  <si>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</si>
  <si>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</si>
  <si>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</si>
  <si>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</si>
  <si>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</si>
  <si>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</si>
  <si>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</si>
  <si>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</si>
  <si>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</si>
  <si>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</si>
  <si>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</si>
  <si>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</si>
  <si>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</si>
  <si>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 xml:space="preserve">                            Î.î.               </t>
  </si>
  <si>
    <t>Ð²Ø²ÚÜøÆ ÔºÎ²ì²ð`</t>
  </si>
  <si>
    <t>(².².Ð.)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</si>
  <si>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</si>
  <si>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</si>
  <si>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</si>
  <si>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</si>
  <si>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</si>
  <si>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</si>
  <si>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</si>
  <si>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</si>
  <si>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</si>
  <si>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</si>
  <si>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</si>
  <si>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</si>
  <si>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</si>
  <si>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</si>
  <si>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</si>
  <si>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</si>
  <si>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</si>
  <si>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</si>
  <si>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</si>
  <si>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</si>
  <si>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</si>
  <si>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</si>
  <si>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</si>
  <si>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</si>
  <si>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r>
      <t xml:space="preserve">   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</si>
  <si>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</si>
  <si>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</si>
  <si>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t xml:space="preserve">ՋԵՐՄՈՒԿ ՀԱՄԱՅՆՔԻ </t>
  </si>
  <si>
    <t>Ð²Ø²ÚÜøÆ ´ÚàôæºÆ ºÎ²ØàôîÜºð</t>
  </si>
  <si>
    <t>ՀԱՏՎԱԾ 1</t>
  </si>
  <si>
    <t xml:space="preserve"> Ð²Ø²ÚÜøÆ ´ÚàôæºÆ Ì²ÊêºðԸ ԸՍՏ ԳՈՐԾԱՌՆԱԿԱՆ ԴԱՍԱԿԱՐԳՄԱՆ</t>
  </si>
  <si>
    <t xml:space="preserve">ՀԱՏՎԱԾ 2  </t>
  </si>
  <si>
    <t>ՀԱՏՎԱԾ 3</t>
  </si>
  <si>
    <t xml:space="preserve"> Ð²Ø²ÚÜøÆ ´ÚàôæºÆ Ì²ÊêºðԸ ԸՍՏ ՏՆՏԵՍԱԳԻՏԱԿԱՆ ԴԱՍԱԿԱՐԳՄԱՆ</t>
  </si>
  <si>
    <t>ՀԱՏՎԱԾ 4</t>
  </si>
  <si>
    <t>ՀԱՏՎԱԾ 5</t>
  </si>
  <si>
    <t xml:space="preserve">Ð²Ø²ÚÜøÆ ´ÚàôæºÆ Ð²ìºÈàôð¸Æ ú¶î²¶àðÌØ²Ü àôÔÔàôÂÚàôÜÜºðÆ Î²Ø ä²Î²êàôð¸Æ (¸ºüÆòÆîÆ) üÆÜ²Üê²ìàðØ²Ü ²Ô´ÚàôðÜºðÆ  ìºð²´ºðÚ²È </t>
  </si>
  <si>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</si>
  <si>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</si>
  <si>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</si>
  <si>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</si>
  <si>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</si>
  <si>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</si>
  <si>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</si>
  <si>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</si>
  <si>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</si>
  <si>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</si>
  <si>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</si>
  <si>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</si>
  <si>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</si>
  <si>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</si>
  <si>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</si>
  <si>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</si>
  <si>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</si>
  <si>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</si>
  <si>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</si>
  <si>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</si>
  <si>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</si>
  <si>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</si>
  <si>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</si>
  <si>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</si>
  <si>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</si>
  <si>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</si>
  <si>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</si>
  <si>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²ðî²øÆÜ îàÎàê²ìÖ²ðÜºð </t>
    </r>
    <r>
      <rPr>
        <sz val="8"/>
        <rFont val="Arial Armenian"/>
        <family val="2"/>
      </rPr>
      <t>(ïáÕ4321+ïáÕ4322)</t>
    </r>
  </si>
  <si>
    <r>
      <t xml:space="preserve">1.4 êàô´êÆ¸Æ²Üºð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</si>
  <si>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(ïáÕ4421+ïáÕ4422)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</si>
  <si>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</si>
  <si>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</si>
  <si>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</si>
  <si>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</si>
  <si>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</si>
  <si>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</si>
  <si>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</si>
  <si>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</si>
  <si>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(ïáÕ4761)</t>
    </r>
  </si>
  <si>
    <r>
      <t xml:space="preserve">ä²Ðàôêî²ÚÆÜ ØÆæàòÜºð </t>
    </r>
    <r>
      <rPr>
        <sz val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</si>
  <si>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(ïáÕ5100+ïáÕ5200+ïáÕ5300+ïáÕ5400)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</si>
  <si>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</si>
  <si>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</si>
  <si>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</si>
  <si>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</si>
  <si>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</si>
  <si>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                                      </t>
    </r>
    <r>
      <rPr>
        <sz val="8"/>
        <rFont val="Arial Armenian"/>
        <family val="2"/>
      </rPr>
      <t>(ïáÕ6410+ïáÕ6420+ïáÕ6430+ïáÕ6440)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</si>
  <si>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</si>
  <si>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</si>
  <si>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</si>
  <si>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</si>
  <si>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</si>
  <si>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</si>
  <si>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</si>
  <si>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</si>
  <si>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</si>
  <si>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</si>
  <si>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</si>
  <si>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</si>
  <si>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</si>
  <si>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</si>
  <si>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</si>
  <si>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</si>
  <si>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</si>
  <si>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</si>
  <si>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</si>
  <si>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</si>
  <si>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</si>
  <si>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</si>
  <si>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</si>
  <si>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</si>
  <si>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</si>
  <si>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</si>
  <si>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</si>
  <si>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</si>
  <si>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</si>
  <si>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</si>
  <si>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</si>
  <si>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</si>
  <si>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</si>
  <si>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</si>
  <si>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</si>
  <si>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</si>
  <si>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</si>
  <si>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</si>
  <si>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</si>
  <si>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</si>
  <si>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</si>
  <si>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</si>
  <si>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</si>
  <si>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</si>
  <si>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</si>
  <si>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</si>
  <si>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</si>
  <si>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</si>
  <si>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</si>
  <si>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</si>
  <si>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</si>
  <si>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</si>
  <si>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</si>
  <si>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</si>
  <si>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</si>
  <si>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</si>
  <si>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</si>
  <si>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</si>
  <si>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</si>
  <si>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</si>
  <si>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</si>
  <si>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</si>
  <si>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</si>
  <si>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</si>
  <si>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</si>
  <si>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</si>
  <si>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</si>
  <si>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</si>
  <si>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</si>
  <si>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</si>
  <si>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</si>
  <si>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</si>
  <si>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</si>
  <si>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</si>
  <si>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</si>
  <si>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</si>
  <si>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</si>
  <si>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</si>
  <si>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</si>
  <si>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</si>
  <si>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</si>
  <si>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</si>
  <si>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</si>
  <si>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</si>
  <si>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</si>
  <si>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</si>
  <si>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</si>
  <si>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</si>
  <si>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</si>
  <si>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</si>
  <si>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</si>
  <si>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</si>
  <si>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</si>
  <si>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</si>
  <si>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</si>
  <si>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</si>
  <si>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</si>
  <si>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</si>
  <si>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</si>
  <si>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</si>
  <si>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</si>
  <si>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</si>
  <si>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</si>
  <si>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</si>
  <si>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</si>
  <si>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</si>
  <si>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</si>
  <si>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</si>
  <si>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</si>
  <si>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</si>
  <si>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</si>
  <si>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</si>
  <si>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</si>
  <si>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</si>
  <si>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</si>
  <si>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</si>
  <si>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</si>
  <si>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</si>
  <si>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</si>
  <si>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</si>
  <si>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</si>
  <si>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</si>
  <si>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</si>
  <si>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</si>
  <si>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</si>
  <si>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</si>
  <si>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</si>
  <si>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</si>
  <si>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</si>
  <si>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</si>
  <si>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</si>
  <si>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</si>
  <si>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</si>
  <si>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</si>
  <si>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</si>
  <si>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</si>
  <si>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</si>
  <si>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</si>
  <si>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</si>
  <si>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</si>
  <si>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</si>
  <si>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</si>
  <si>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</si>
  <si>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</si>
  <si>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</si>
  <si>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</si>
  <si>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</si>
  <si>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</si>
  <si>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</si>
  <si>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</si>
  <si>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</si>
  <si>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</si>
  <si>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</si>
  <si>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</si>
  <si>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</si>
  <si>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>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</si>
  <si>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</si>
  <si>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</si>
  <si>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</si>
  <si>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</si>
  <si>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</si>
  <si>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</si>
  <si>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 (ïáÕ 8010- ïáÕ 8200)</t>
    </r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</si>
  <si>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</si>
  <si>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</si>
  <si>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</si>
  <si>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</si>
  <si>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</si>
  <si>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</si>
  <si>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</si>
  <si>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</si>
  <si>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</si>
  <si>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</si>
  <si>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</si>
  <si>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</si>
  <si>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</si>
  <si>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</si>
  <si>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</si>
  <si>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</si>
  <si>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</si>
  <si>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>4. Ð³Ù³ÛÝùÇÝ ëå³ë³ñÏáÕ ¶³ÝÓ³å»ï³Ï³Ý ëïáñ³µ³Å³ÝÙ³ն ³Ýí³ÝáõÙÁ__________</t>
  </si>
  <si>
    <t>Ջերմուկ համայնքի ավագանու</t>
  </si>
  <si>
    <r>
      <t xml:space="preserve">1. Ð³Ù³ÛÝùÇ ³Ýí³ÝáõÙÁ </t>
    </r>
    <r>
      <rPr>
        <b/>
        <i/>
        <sz val="10"/>
        <rFont val="Arial Armenian"/>
        <family val="2"/>
      </rPr>
      <t>Ջերմուկի Ñ³Ù³ÛÝù³å»ï³ñ³Ý</t>
    </r>
  </si>
  <si>
    <r>
      <t xml:space="preserve">2. öáëï³ÛÇÝ Ñ³ëó»Ý </t>
    </r>
    <r>
      <rPr>
        <b/>
        <i/>
        <sz val="10"/>
        <rFont val="Arial Armenian"/>
        <family val="2"/>
      </rPr>
      <t>ù. Ջերմուկ ØÛ³ëÝÇÏÛ³Ý 8</t>
    </r>
  </si>
  <si>
    <r>
      <t xml:space="preserve">3. Ð³Ù³ÛÝùÇ ï»Õ³µ³ßËÙ³Ý  Ù³ñ½Á  ¨  Ñ³Ù³ÛÝùÇ Ïá¹Á    </t>
    </r>
    <r>
      <rPr>
        <b/>
        <i/>
        <sz val="10"/>
        <rFont val="Arial Armenian"/>
        <family val="2"/>
      </rPr>
      <t xml:space="preserve"> 51</t>
    </r>
  </si>
  <si>
    <r>
      <t xml:space="preserve">    Áëï µÛáõç»ï³ÛÇÝ  Í³Ëë»ñÇ  ï³ñ³Íù³ÛÇÝ  ¹³ë³Ï³ñ·Ù³Ý_____</t>
    </r>
    <r>
      <rPr>
        <b/>
        <i/>
        <sz val="10"/>
        <rFont val="Arial Armenian"/>
        <family val="2"/>
      </rPr>
      <t>_210002___</t>
    </r>
    <r>
      <rPr>
        <sz val="10"/>
        <rFont val="Arial Armenian"/>
        <family val="2"/>
      </rPr>
      <t>_____________</t>
    </r>
  </si>
  <si>
    <r>
      <t>5. Ð³Ù³ÛÝùÇª  ¶³ÝÓ³å»ï³Ï³Ý ëïáñ³µ³Å³ÝáõÙáõÙ  Ñ³ßí³éÙ³Ý   Ñ³Ù³ñÁ___</t>
    </r>
    <r>
      <rPr>
        <b/>
        <i/>
        <sz val="10"/>
        <rFont val="Arial Armenian"/>
        <family val="2"/>
      </rPr>
      <t>90036__</t>
    </r>
    <r>
      <rPr>
        <sz val="10"/>
        <rFont val="Arial Armenian"/>
        <family val="2"/>
      </rPr>
      <t>____</t>
    </r>
  </si>
  <si>
    <r>
      <t>6. Ì³Ëë»ñÇ  ýÇÝ³Ýë³íáñÙ³Ý  ³ÕµÛáõñÇ  Ïá¹Á`</t>
    </r>
    <r>
      <rPr>
        <b/>
        <i/>
        <sz val="10"/>
        <rFont val="Arial Armenian"/>
        <family val="2"/>
      </rPr>
      <t xml:space="preserve"> (Ñ³Ù³ÛÝùÇ µÛáõç»ª 2)  </t>
    </r>
  </si>
  <si>
    <r>
      <t xml:space="preserve">7. â³÷Ç ÙÇ³íáñÁª </t>
    </r>
    <r>
      <rPr>
        <b/>
        <i/>
        <sz val="10"/>
        <rFont val="Arial Armenian"/>
        <family val="2"/>
      </rPr>
      <t>Ñ³½³ñ ¹ñ³Ù</t>
    </r>
  </si>
  <si>
    <t>Վ.Է.ՀՈՎՀԱՆՆԻՍՅԱՆ</t>
  </si>
  <si>
    <r>
      <t>³Û¹ ÃíáõÙª 1. Ð²ðÎºð ºì îàôðøºð (</t>
    </r>
    <r>
      <rPr>
        <sz val="10"/>
        <color indexed="8"/>
        <rFont val="Arial Armenian"/>
        <family val="2"/>
      </rPr>
      <t>ïáÕ 1110 + ïáÕ 1120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 Armenian"/>
        <family val="2"/>
      </rPr>
      <t>+ ïáÕ 1130 + ïáÕ 1150 + ïáÕ 1160)</t>
    </r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</si>
  <si>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</si>
  <si>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</si>
  <si>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</si>
  <si>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</si>
  <si>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</si>
  <si>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</si>
  <si>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</si>
  <si>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</si>
  <si>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</si>
  <si>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</si>
  <si>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</si>
  <si>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</si>
  <si>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</si>
  <si>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</si>
  <si>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</si>
  <si>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</si>
  <si>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</si>
  <si>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</si>
  <si>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</si>
  <si>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</si>
  <si>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</si>
  <si>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</si>
  <si>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</si>
  <si>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</si>
  <si>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</si>
  <si>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</si>
  <si>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</si>
  <si>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</si>
  <si>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</si>
  <si>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</si>
  <si>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</si>
  <si>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</si>
  <si>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</si>
  <si>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</si>
  <si>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</si>
  <si>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</si>
  <si>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</si>
  <si>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</si>
  <si>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</si>
  <si>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</si>
  <si>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</si>
  <si>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 xml:space="preserve">§     ¦ նոյեմբեր 2018Ã.                  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</si>
  <si>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</si>
  <si>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</si>
  <si>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</si>
  <si>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</si>
  <si>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</si>
  <si>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</si>
  <si>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</si>
  <si>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</si>
  <si>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</si>
  <si>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</si>
  <si>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</si>
  <si>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</si>
  <si>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</si>
  <si>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</si>
  <si>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</si>
  <si>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</si>
  <si>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</si>
  <si>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</si>
  <si>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</si>
  <si>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</si>
  <si>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</si>
  <si>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</si>
  <si>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</si>
  <si>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</si>
  <si>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</si>
  <si>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</si>
  <si>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</si>
  <si>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</si>
  <si>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</si>
  <si>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</si>
  <si>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</si>
  <si>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</si>
  <si>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</si>
  <si>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</si>
  <si>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</si>
  <si>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</si>
  <si>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r>
      <t>³Û¹ ÃíáõÙ`2.1  ÀÝÃ³óÇÏ ³ñï³ùÇÝ å³ßïáÝ³Ï³Ý ¹ñ³Ù³ß</t>
    </r>
    <r>
      <rPr>
        <sz val="8"/>
        <rFont val="Arial"/>
        <family val="2"/>
      </rPr>
      <t>ÝáñÑÝ»ñ` ëï³óí³Í ³ÛÉ å»ïáõÃÛáõÝÝ»ñÇó</t>
    </r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</si>
  <si>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</si>
  <si>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</si>
  <si>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</si>
  <si>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</si>
  <si>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</si>
  <si>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</si>
  <si>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</si>
  <si>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</si>
  <si>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</si>
  <si>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</si>
  <si>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</si>
  <si>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</si>
  <si>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</si>
  <si>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</si>
  <si>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</si>
  <si>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</si>
  <si>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</si>
  <si>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</si>
  <si>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</si>
  <si>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</si>
  <si>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</si>
  <si>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</si>
  <si>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</si>
  <si>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</si>
  <si>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</si>
  <si>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</si>
  <si>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</si>
  <si>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</si>
  <si>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</si>
  <si>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Ð²Ø²ÚÜøÆ ´ÚàôæºÆ Ð²ìºÈàôð¸Æ Î²Ø ä²Î²êàôð¸Æ (¸ºüÆòÆîÆ) Î²î²ðØ²Ü ìºð²´ºðÚ²È </t>
  </si>
  <si>
    <t xml:space="preserve">îáÕÇ NN  </t>
  </si>
  <si>
    <t>(ë.4 + ë5)</t>
  </si>
  <si>
    <t>í³ñã³Ï³Ý µÛáõç»</t>
  </si>
  <si>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</si>
  <si>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</si>
  <si>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</si>
  <si>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</si>
  <si>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</si>
  <si>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</si>
  <si>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</si>
  <si>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</si>
  <si>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</si>
  <si>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</si>
  <si>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</si>
  <si>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</si>
  <si>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</si>
  <si>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</si>
  <si>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</si>
  <si>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</si>
  <si>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</si>
  <si>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</si>
  <si>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</si>
  <si>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</si>
  <si>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</si>
  <si>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</si>
  <si>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</si>
  <si>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</si>
  <si>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</si>
  <si>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</si>
  <si>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</si>
  <si>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</si>
  <si>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</si>
  <si>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</si>
  <si>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</si>
  <si>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</si>
  <si>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</si>
  <si>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</si>
  <si>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</si>
  <si>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</si>
  <si>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</si>
  <si>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</si>
  <si>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</si>
  <si>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</si>
  <si>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</si>
  <si>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</si>
  <si>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</si>
  <si>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</si>
  <si>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</si>
  <si>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</si>
  <si>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</si>
  <si>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</si>
  <si>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</si>
  <si>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</si>
  <si>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</si>
  <si>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</si>
  <si>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</si>
  <si>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</si>
  <si>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</si>
  <si>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</si>
  <si>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</si>
  <si>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</si>
  <si>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</si>
  <si>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</si>
  <si>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</si>
  <si>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</si>
  <si>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</si>
  <si>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î³ñ»Ï³Ý Ñ³ëï³ïí³Í åÉ³Ý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</si>
  <si>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</si>
  <si>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</si>
  <si>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</si>
  <si>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</si>
  <si>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</si>
  <si>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</si>
  <si>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</si>
  <si>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</si>
  <si>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</si>
  <si>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</si>
  <si>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</si>
  <si>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</si>
  <si>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</si>
  <si>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</si>
  <si>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</si>
  <si>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</si>
  <si>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</si>
  <si>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</si>
  <si>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</si>
  <si>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</si>
  <si>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</si>
  <si>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</si>
  <si>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</si>
  <si>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</si>
  <si>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</si>
  <si>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</si>
  <si>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</si>
  <si>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</si>
  <si>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</si>
  <si>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</si>
  <si>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</si>
  <si>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</si>
  <si>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</si>
  <si>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</si>
  <si>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</si>
  <si>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</si>
  <si>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</si>
  <si>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</si>
  <si>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</si>
  <si>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</si>
  <si>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</si>
  <si>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</si>
  <si>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</si>
  <si>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</si>
  <si>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µ) Þ³ÑáõÃ³Ñ³ñÏ</t>
  </si>
  <si>
    <t>2018 թվականի նոյեմբերի  21 -ի N 79-Ա  որոշման</t>
  </si>
  <si>
    <t xml:space="preserve">Հավելված </t>
  </si>
  <si>
    <t>2019 ԹՎԱԿԱՆԻ  ԾՐԱԳՐԱՅԻՆ ´ÚàôæºԻ ՆԱԽԱԳԻԾ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</si>
</sst>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000"/>
    <numFmt numFmtId="190" formatCode="000"/>
    <numFmt numFmtId="191" formatCode="0.0"/>
    <numFmt numFmtId="192" formatCode="#,##0.000"/>
    <numFmt numFmtId="193" formatCode="#,##0.0000"/>
    <numFmt numFmtId="194" formatCode="0.000"/>
  </numFmts>
  <fonts count="65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11"/>
      <color indexed="8"/>
      <name val="Calibri"/>
      <family val="2"/>
    </font>
    <font>
      <sz val="8"/>
      <color indexed="8"/>
      <name val="Arial Armenian"/>
      <family val="2"/>
    </font>
    <font>
      <u val="single"/>
      <sz val="9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6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 indent="3"/>
    </xf>
    <xf numFmtId="0" fontId="1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Continuous" wrapText="1"/>
    </xf>
    <xf numFmtId="0" fontId="1" fillId="0" borderId="19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0" fontId="11" fillId="0" borderId="0" xfId="0" applyNumberFormat="1" applyFont="1" applyFill="1" applyBorder="1" applyAlignment="1">
      <alignment horizontal="center" vertical="top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8" fontId="1" fillId="0" borderId="0" xfId="0" applyNumberFormat="1" applyFont="1" applyFill="1" applyAlignment="1">
      <alignment wrapText="1"/>
    </xf>
    <xf numFmtId="18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/>
    </xf>
    <xf numFmtId="49" fontId="9" fillId="33" borderId="0" xfId="0" applyNumberFormat="1" applyFont="1" applyFill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33" borderId="0" xfId="55" applyFont="1" applyFill="1" applyAlignment="1">
      <alignment/>
      <protection/>
    </xf>
    <xf numFmtId="49" fontId="1" fillId="33" borderId="0" xfId="0" applyNumberFormat="1" applyFont="1" applyFill="1" applyAlignment="1">
      <alignment horizontal="centerContinuous" wrapText="1"/>
    </xf>
    <xf numFmtId="0" fontId="1" fillId="33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left" wrapText="1"/>
    </xf>
    <xf numFmtId="49" fontId="1" fillId="33" borderId="0" xfId="0" applyNumberFormat="1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33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Continuous" wrapText="1"/>
    </xf>
    <xf numFmtId="0" fontId="1" fillId="0" borderId="35" xfId="0" applyFont="1" applyFill="1" applyBorder="1" applyAlignment="1">
      <alignment horizontal="centerContinuous" wrapText="1"/>
    </xf>
    <xf numFmtId="0" fontId="1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3" fillId="0" borderId="39" xfId="0" applyFont="1" applyFill="1" applyBorder="1" applyAlignment="1">
      <alignment horizontal="center" wrapText="1"/>
    </xf>
    <xf numFmtId="188" fontId="3" fillId="0" borderId="37" xfId="0" applyNumberFormat="1" applyFont="1" applyFill="1" applyBorder="1" applyAlignment="1">
      <alignment horizontal="center" vertical="center" wrapText="1"/>
    </xf>
    <xf numFmtId="188" fontId="8" fillId="0" borderId="16" xfId="0" applyNumberFormat="1" applyFont="1" applyFill="1" applyBorder="1" applyAlignment="1">
      <alignment horizontal="right" wrapText="1"/>
    </xf>
    <xf numFmtId="191" fontId="8" fillId="0" borderId="16" xfId="0" applyNumberFormat="1" applyFont="1" applyFill="1" applyBorder="1" applyAlignment="1">
      <alignment horizontal="center" vertical="center" wrapText="1"/>
    </xf>
    <xf numFmtId="188" fontId="8" fillId="0" borderId="16" xfId="0" applyNumberFormat="1" applyFont="1" applyFill="1" applyBorder="1" applyAlignment="1">
      <alignment wrapText="1"/>
    </xf>
    <xf numFmtId="191" fontId="8" fillId="0" borderId="16" xfId="0" applyNumberFormat="1" applyFont="1" applyFill="1" applyBorder="1" applyAlignment="1">
      <alignment wrapText="1"/>
    </xf>
    <xf numFmtId="188" fontId="1" fillId="33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3" fillId="0" borderId="37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17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43" xfId="0" applyFont="1" applyFill="1" applyBorder="1" applyAlignment="1">
      <alignment/>
    </xf>
    <xf numFmtId="0" fontId="8" fillId="0" borderId="44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7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/>
    </xf>
    <xf numFmtId="0" fontId="8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wrapText="1"/>
    </xf>
    <xf numFmtId="0" fontId="8" fillId="0" borderId="44" xfId="0" applyFont="1" applyFill="1" applyBorder="1" applyAlignment="1">
      <alignment horizontal="left" wrapText="1"/>
    </xf>
    <xf numFmtId="0" fontId="17" fillId="0" borderId="46" xfId="0" applyFont="1" applyFill="1" applyBorder="1" applyAlignment="1">
      <alignment wrapText="1"/>
    </xf>
    <xf numFmtId="0" fontId="8" fillId="0" borderId="46" xfId="0" applyFont="1" applyFill="1" applyBorder="1" applyAlignment="1">
      <alignment wrapText="1"/>
    </xf>
    <xf numFmtId="0" fontId="18" fillId="0" borderId="46" xfId="0" applyFont="1" applyFill="1" applyBorder="1" applyAlignment="1">
      <alignment/>
    </xf>
    <xf numFmtId="49" fontId="8" fillId="0" borderId="47" xfId="0" applyNumberFormat="1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wrapText="1"/>
    </xf>
    <xf numFmtId="0" fontId="20" fillId="0" borderId="0" xfId="0" applyFont="1" applyAlignment="1">
      <alignment/>
    </xf>
    <xf numFmtId="49" fontId="17" fillId="0" borderId="47" xfId="0" applyNumberFormat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wrapText="1"/>
    </xf>
    <xf numFmtId="49" fontId="17" fillId="0" borderId="42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0" fontId="18" fillId="0" borderId="49" xfId="0" applyFont="1" applyFill="1" applyBorder="1" applyAlignment="1">
      <alignment wrapText="1"/>
    </xf>
    <xf numFmtId="49" fontId="17" fillId="0" borderId="50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/>
    </xf>
    <xf numFmtId="0" fontId="18" fillId="0" borderId="52" xfId="0" applyFont="1" applyFill="1" applyBorder="1" applyAlignment="1">
      <alignment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13" fillId="0" borderId="37" xfId="0" applyFont="1" applyFill="1" applyBorder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/>
    </xf>
    <xf numFmtId="0" fontId="8" fillId="0" borderId="5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wrapText="1"/>
    </xf>
    <xf numFmtId="0" fontId="8" fillId="0" borderId="44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17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/>
    </xf>
    <xf numFmtId="0" fontId="8" fillId="0" borderId="54" xfId="0" applyFont="1" applyFill="1" applyBorder="1" applyAlignment="1">
      <alignment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17" fillId="0" borderId="46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18" fillId="0" borderId="46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/>
    </xf>
    <xf numFmtId="49" fontId="4" fillId="0" borderId="5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8" fontId="8" fillId="0" borderId="16" xfId="0" applyNumberFormat="1" applyFont="1" applyFill="1" applyBorder="1" applyAlignment="1">
      <alignment horizontal="center" vertical="center"/>
    </xf>
    <xf numFmtId="188" fontId="17" fillId="0" borderId="16" xfId="0" applyNumberFormat="1" applyFont="1" applyFill="1" applyBorder="1" applyAlignment="1">
      <alignment horizontal="center" vertical="center"/>
    </xf>
    <xf numFmtId="188" fontId="17" fillId="0" borderId="16" xfId="0" applyNumberFormat="1" applyFont="1" applyFill="1" applyBorder="1" applyAlignment="1">
      <alignment horizontal="center" vertical="center" wrapText="1"/>
    </xf>
    <xf numFmtId="188" fontId="8" fillId="0" borderId="16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quotePrefix="1">
      <alignment horizontal="center" vertical="center"/>
    </xf>
    <xf numFmtId="0" fontId="4" fillId="0" borderId="16" xfId="0" applyNumberFormat="1" applyFont="1" applyFill="1" applyBorder="1" applyAlignment="1" quotePrefix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188" fontId="4" fillId="0" borderId="26" xfId="0" applyNumberFormat="1" applyFont="1" applyFill="1" applyBorder="1" applyAlignment="1">
      <alignment horizontal="center" vertical="center"/>
    </xf>
    <xf numFmtId="188" fontId="4" fillId="0" borderId="16" xfId="0" applyNumberFormat="1" applyFont="1" applyFill="1" applyBorder="1" applyAlignment="1">
      <alignment horizontal="center" vertical="center"/>
    </xf>
    <xf numFmtId="188" fontId="4" fillId="0" borderId="20" xfId="0" applyNumberFormat="1" applyFont="1" applyFill="1" applyBorder="1" applyAlignment="1">
      <alignment horizontal="center" vertical="center"/>
    </xf>
    <xf numFmtId="188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88" fontId="7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 wrapText="1"/>
    </xf>
    <xf numFmtId="188" fontId="4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/>
    </xf>
    <xf numFmtId="188" fontId="1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188" fontId="21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left" vertical="top" wrapText="1"/>
    </xf>
    <xf numFmtId="188" fontId="21" fillId="0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wrapText="1"/>
    </xf>
    <xf numFmtId="188" fontId="11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188" fontId="7" fillId="0" borderId="26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4" fillId="0" borderId="26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7" fillId="0" borderId="16" xfId="0" applyNumberFormat="1" applyFont="1" applyFill="1" applyBorder="1" applyAlignment="1">
      <alignment horizontal="center" vertical="center" wrapText="1"/>
    </xf>
    <xf numFmtId="188" fontId="7" fillId="0" borderId="26" xfId="0" applyNumberFormat="1" applyFont="1" applyFill="1" applyBorder="1" applyAlignment="1">
      <alignment horizontal="center" vertical="center" wrapText="1"/>
    </xf>
    <xf numFmtId="188" fontId="14" fillId="0" borderId="26" xfId="0" applyNumberFormat="1" applyFont="1" applyFill="1" applyBorder="1" applyAlignment="1">
      <alignment horizontal="center" vertical="center"/>
    </xf>
    <xf numFmtId="188" fontId="4" fillId="0" borderId="2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 quotePrefix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 readingOrder="1"/>
    </xf>
    <xf numFmtId="188" fontId="4" fillId="0" borderId="16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2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 vertical="center"/>
    </xf>
    <xf numFmtId="192" fontId="5" fillId="0" borderId="0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4" fillId="0" borderId="16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92" fontId="3" fillId="33" borderId="0" xfId="0" applyNumberFormat="1" applyFont="1" applyFill="1" applyAlignment="1">
      <alignment vertical="center"/>
    </xf>
    <xf numFmtId="188" fontId="24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 readingOrder="1"/>
    </xf>
    <xf numFmtId="188" fontId="4" fillId="33" borderId="16" xfId="0" applyNumberFormat="1" applyFont="1" applyFill="1" applyBorder="1" applyAlignment="1">
      <alignment horizontal="center" vertical="center"/>
    </xf>
    <xf numFmtId="192" fontId="5" fillId="33" borderId="0" xfId="0" applyNumberFormat="1" applyFont="1" applyFill="1" applyBorder="1" applyAlignment="1">
      <alignment/>
    </xf>
    <xf numFmtId="194" fontId="10" fillId="33" borderId="0" xfId="0" applyNumberFormat="1" applyFont="1" applyFill="1" applyBorder="1" applyAlignment="1">
      <alignment/>
    </xf>
    <xf numFmtId="188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91" fontId="5" fillId="33" borderId="0" xfId="0" applyNumberFormat="1" applyFont="1" applyFill="1" applyBorder="1" applyAlignment="1">
      <alignment/>
    </xf>
    <xf numFmtId="188" fontId="29" fillId="0" borderId="16" xfId="0" applyNumberFormat="1" applyFont="1" applyFill="1" applyBorder="1" applyAlignment="1">
      <alignment horizontal="center" vertical="center"/>
    </xf>
    <xf numFmtId="188" fontId="30" fillId="0" borderId="16" xfId="0" applyNumberFormat="1" applyFont="1" applyFill="1" applyBorder="1" applyAlignment="1">
      <alignment horizontal="center" vertical="center"/>
    </xf>
    <xf numFmtId="188" fontId="17" fillId="0" borderId="16" xfId="0" applyNumberFormat="1" applyFont="1" applyFill="1" applyBorder="1" applyAlignment="1">
      <alignment horizontal="right" wrapText="1"/>
    </xf>
    <xf numFmtId="191" fontId="17" fillId="0" borderId="16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 quotePrefix="1">
      <alignment horizontal="center" vertical="center"/>
    </xf>
    <xf numFmtId="0" fontId="31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/>
    </xf>
    <xf numFmtId="188" fontId="18" fillId="0" borderId="16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6" xfId="0" applyFont="1" applyFill="1" applyBorder="1" applyAlignment="1">
      <alignment horizontal="left" vertical="center" wrapText="1" indent="3"/>
    </xf>
    <xf numFmtId="0" fontId="2" fillId="33" borderId="0" xfId="0" applyFont="1" applyFill="1" applyAlignment="1">
      <alignment horizontal="center" wrapText="1"/>
    </xf>
    <xf numFmtId="49" fontId="9" fillId="33" borderId="0" xfId="0" applyNumberFormat="1" applyFont="1" applyFill="1" applyAlignment="1">
      <alignment horizontal="right" vertical="center" wrapText="1"/>
    </xf>
    <xf numFmtId="0" fontId="9" fillId="3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1" fillId="33" borderId="0" xfId="55" applyFont="1" applyFill="1" applyAlignment="1">
      <alignment/>
      <protection/>
    </xf>
    <xf numFmtId="0" fontId="1" fillId="0" borderId="28" xfId="0" applyFont="1" applyBorder="1" applyAlignment="1">
      <alignment horizontal="center"/>
    </xf>
    <xf numFmtId="0" fontId="1" fillId="33" borderId="0" xfId="55" applyFont="1" applyFill="1" applyBorder="1" applyAlignment="1">
      <alignment/>
      <protection/>
    </xf>
    <xf numFmtId="0" fontId="1" fillId="33" borderId="0" xfId="55" applyFont="1" applyFill="1" applyAlignment="1">
      <alignment vertical="center"/>
      <protection/>
    </xf>
    <xf numFmtId="0" fontId="1" fillId="0" borderId="0" xfId="0" applyFont="1" applyBorder="1" applyAlignment="1">
      <alignment horizontal="center"/>
    </xf>
    <xf numFmtId="49" fontId="1" fillId="33" borderId="0" xfId="0" applyNumberFormat="1" applyFont="1" applyFill="1" applyAlignment="1">
      <alignment horizontal="left" wrapText="1"/>
    </xf>
    <xf numFmtId="0" fontId="3" fillId="0" borderId="38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left" vertical="center" wrapText="1"/>
    </xf>
    <xf numFmtId="188" fontId="7" fillId="0" borderId="0" xfId="0" applyNumberFormat="1" applyFont="1" applyFill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3" fillId="0" borderId="21" xfId="0" applyNumberFormat="1" applyFont="1" applyFill="1" applyBorder="1" applyAlignment="1">
      <alignment horizontal="center" vertical="center" wrapText="1" readingOrder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190" fontId="6" fillId="0" borderId="16" xfId="0" applyNumberFormat="1" applyFont="1" applyFill="1" applyBorder="1" applyAlignment="1">
      <alignment horizontal="center" vertical="center" wrapText="1"/>
    </xf>
    <xf numFmtId="190" fontId="6" fillId="0" borderId="2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JET%202019\&#1342;&#1330;_2019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hatvac 2"/>
      <sheetName val="hatvac 2 f"/>
      <sheetName val="hatvac3"/>
      <sheetName val="6"/>
      <sheetName val="Ապառքի կառուցվածքը"/>
      <sheetName val="Ապառքի հավաքագրում"/>
      <sheetName val="Ծախսերի համեմատական"/>
      <sheetName val="Դեֆիցիտ"/>
      <sheetName val="8"/>
      <sheetName val="9"/>
      <sheetName val="Պարտքերի մարում"/>
      <sheetName val="10"/>
      <sheetName val="11"/>
      <sheetName val="12"/>
      <sheetName val="13"/>
    </sheetNames>
    <sheetDataSet>
      <sheetData sheetId="1">
        <row r="12">
          <cell r="F12">
            <v>113522.4</v>
          </cell>
        </row>
        <row r="15">
          <cell r="F15">
            <v>3992.6</v>
          </cell>
        </row>
        <row r="16">
          <cell r="F16">
            <v>892</v>
          </cell>
        </row>
        <row r="20">
          <cell r="F20">
            <v>4360</v>
          </cell>
        </row>
        <row r="32">
          <cell r="F32">
            <v>3540</v>
          </cell>
        </row>
        <row r="42">
          <cell r="F42">
            <v>9865.800000000001</v>
          </cell>
        </row>
        <row r="52">
          <cell r="F52">
            <v>5470</v>
          </cell>
        </row>
        <row r="53">
          <cell r="F53">
            <v>36169.7</v>
          </cell>
        </row>
        <row r="67">
          <cell r="F67">
            <v>78115.7</v>
          </cell>
        </row>
        <row r="82">
          <cell r="F82">
            <v>17673.1</v>
          </cell>
        </row>
        <row r="92">
          <cell r="F92">
            <v>10875.2</v>
          </cell>
        </row>
        <row r="94">
          <cell r="F94">
            <v>12660</v>
          </cell>
        </row>
        <row r="100">
          <cell r="F100">
            <v>233</v>
          </cell>
        </row>
        <row r="104">
          <cell r="F104">
            <v>240</v>
          </cell>
        </row>
        <row r="112">
          <cell r="F112">
            <v>74687.09999999999</v>
          </cell>
        </row>
        <row r="124">
          <cell r="F124">
            <v>60142.399999999994</v>
          </cell>
        </row>
        <row r="140">
          <cell r="F140">
            <v>6600</v>
          </cell>
        </row>
        <row r="141">
          <cell r="F141">
            <v>11497.2</v>
          </cell>
        </row>
        <row r="144">
          <cell r="F144">
            <v>47257.8</v>
          </cell>
        </row>
      </sheetData>
      <sheetData sheetId="2">
        <row r="14">
          <cell r="H14">
            <v>25500</v>
          </cell>
        </row>
        <row r="17">
          <cell r="H17">
            <v>0</v>
          </cell>
        </row>
        <row r="18">
          <cell r="H18">
            <v>0</v>
          </cell>
        </row>
        <row r="22">
          <cell r="H22">
            <v>1275</v>
          </cell>
        </row>
        <row r="24">
          <cell r="H24">
            <v>0</v>
          </cell>
        </row>
        <row r="36">
          <cell r="H36">
            <v>2600</v>
          </cell>
        </row>
        <row r="52">
          <cell r="H52">
            <v>33000</v>
          </cell>
        </row>
        <row r="56">
          <cell r="H56">
            <v>2850</v>
          </cell>
        </row>
        <row r="57">
          <cell r="H57">
            <v>25000</v>
          </cell>
        </row>
        <row r="62">
          <cell r="H62">
            <v>12912.4</v>
          </cell>
        </row>
        <row r="73">
          <cell r="H73">
            <v>1000</v>
          </cell>
        </row>
        <row r="82">
          <cell r="H82">
            <v>2250</v>
          </cell>
        </row>
        <row r="86">
          <cell r="H86">
            <v>23500</v>
          </cell>
        </row>
        <row r="88">
          <cell r="H88">
            <v>1500</v>
          </cell>
        </row>
        <row r="96">
          <cell r="H96">
            <v>1000</v>
          </cell>
        </row>
        <row r="98">
          <cell r="H98">
            <v>51500</v>
          </cell>
        </row>
        <row r="111">
          <cell r="H111">
            <v>2575</v>
          </cell>
        </row>
        <row r="116">
          <cell r="H116">
            <v>37500</v>
          </cell>
        </row>
      </sheetData>
      <sheetData sheetId="3">
        <row r="13">
          <cell r="D13">
            <v>131965.4</v>
          </cell>
        </row>
        <row r="14">
          <cell r="D14">
            <v>4944</v>
          </cell>
        </row>
        <row r="15">
          <cell r="D15">
            <v>9085.800000000001</v>
          </cell>
        </row>
        <row r="19">
          <cell r="D19">
            <v>24465.300000000003</v>
          </cell>
        </row>
        <row r="20">
          <cell r="D20">
            <v>1307.1</v>
          </cell>
        </row>
        <row r="21">
          <cell r="D21">
            <v>2708.8</v>
          </cell>
        </row>
        <row r="22">
          <cell r="D22">
            <v>470</v>
          </cell>
        </row>
        <row r="24">
          <cell r="D24">
            <v>552</v>
          </cell>
        </row>
        <row r="26">
          <cell r="D26">
            <v>1866</v>
          </cell>
        </row>
        <row r="27">
          <cell r="D27">
            <v>1500</v>
          </cell>
        </row>
        <row r="31">
          <cell r="D31">
            <v>892</v>
          </cell>
        </row>
        <row r="32">
          <cell r="D32">
            <v>364</v>
          </cell>
        </row>
        <row r="33">
          <cell r="D33">
            <v>681</v>
          </cell>
        </row>
        <row r="35">
          <cell r="D35">
            <v>900</v>
          </cell>
        </row>
        <row r="36">
          <cell r="D36">
            <v>4440</v>
          </cell>
        </row>
        <row r="37">
          <cell r="D37">
            <v>2640</v>
          </cell>
        </row>
        <row r="39">
          <cell r="D39">
            <v>990</v>
          </cell>
        </row>
        <row r="41">
          <cell r="D41">
            <v>9391.4</v>
          </cell>
        </row>
        <row r="42">
          <cell r="D42">
            <v>1980</v>
          </cell>
        </row>
        <row r="44">
          <cell r="D44">
            <v>966</v>
          </cell>
        </row>
        <row r="45">
          <cell r="D45">
            <v>480</v>
          </cell>
        </row>
        <row r="46">
          <cell r="D46">
            <v>432</v>
          </cell>
        </row>
        <row r="47">
          <cell r="D47">
            <v>6236</v>
          </cell>
        </row>
        <row r="48">
          <cell r="D48">
            <v>0</v>
          </cell>
        </row>
        <row r="49">
          <cell r="D49">
            <v>120</v>
          </cell>
        </row>
        <row r="50">
          <cell r="D50">
            <v>948</v>
          </cell>
        </row>
        <row r="51">
          <cell r="D51">
            <v>708</v>
          </cell>
        </row>
        <row r="65">
          <cell r="D65">
            <v>39774.8</v>
          </cell>
        </row>
        <row r="66">
          <cell r="D66">
            <v>0</v>
          </cell>
        </row>
        <row r="78">
          <cell r="D78">
            <v>185830.40000000002</v>
          </cell>
        </row>
        <row r="100">
          <cell r="D100">
            <v>1100</v>
          </cell>
        </row>
        <row r="101">
          <cell r="D101">
            <v>1300</v>
          </cell>
        </row>
        <row r="103">
          <cell r="D103">
            <v>4200</v>
          </cell>
        </row>
        <row r="108">
          <cell r="D108">
            <v>0</v>
          </cell>
        </row>
        <row r="109">
          <cell r="D109">
            <v>240</v>
          </cell>
        </row>
        <row r="112">
          <cell r="D112">
            <v>1298.2</v>
          </cell>
        </row>
        <row r="113">
          <cell r="D113">
            <v>2220</v>
          </cell>
        </row>
        <row r="114">
          <cell r="D114">
            <v>0</v>
          </cell>
        </row>
        <row r="118">
          <cell r="D118">
            <v>3540</v>
          </cell>
        </row>
        <row r="125">
          <cell r="D125">
            <v>47257.8</v>
          </cell>
        </row>
        <row r="132">
          <cell r="D132">
            <v>103250</v>
          </cell>
        </row>
        <row r="133">
          <cell r="D133">
            <v>98262.4</v>
          </cell>
        </row>
        <row r="135">
          <cell r="D135">
            <v>1100</v>
          </cell>
        </row>
        <row r="136">
          <cell r="D136">
            <v>13100</v>
          </cell>
        </row>
        <row r="137">
          <cell r="D137">
            <v>900</v>
          </cell>
        </row>
        <row r="140">
          <cell r="D140">
            <v>2000</v>
          </cell>
        </row>
        <row r="142">
          <cell r="D142">
            <v>5350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1" sqref="A11:G11"/>
    </sheetView>
  </sheetViews>
  <sheetFormatPr defaultColWidth="9.140625" defaultRowHeight="12.75"/>
  <cols>
    <col min="1" max="1" width="29.8515625" style="10" customWidth="1"/>
    <col min="2" max="2" width="13.421875" style="10" customWidth="1"/>
    <col min="3" max="5" width="9.140625" style="10" customWidth="1"/>
    <col min="6" max="6" width="11.57421875" style="10" customWidth="1"/>
    <col min="7" max="16384" width="9.140625" style="10" customWidth="1"/>
  </cols>
  <sheetData>
    <row r="1" spans="1:13" s="68" customFormat="1" ht="5.25" customHeight="1">
      <c r="A1" s="64"/>
      <c r="B1" s="65"/>
      <c r="C1" s="66"/>
      <c r="D1" s="67"/>
      <c r="I1" s="69"/>
      <c r="J1" s="69"/>
      <c r="K1" s="69"/>
      <c r="L1" s="69"/>
      <c r="M1" s="69"/>
    </row>
    <row r="2" spans="1:12" s="68" customFormat="1" ht="19.5" customHeight="1">
      <c r="A2" s="64"/>
      <c r="C2" s="315" t="s">
        <v>755</v>
      </c>
      <c r="D2" s="315"/>
      <c r="E2" s="315"/>
      <c r="F2" s="315"/>
      <c r="G2" s="315"/>
      <c r="L2" s="70"/>
    </row>
    <row r="3" spans="3:12" s="68" customFormat="1" ht="14.25">
      <c r="C3" s="316" t="s">
        <v>523</v>
      </c>
      <c r="D3" s="316"/>
      <c r="E3" s="316"/>
      <c r="F3" s="316"/>
      <c r="G3" s="316"/>
      <c r="L3" s="71"/>
    </row>
    <row r="4" spans="3:12" s="68" customFormat="1" ht="14.25">
      <c r="C4" s="317" t="s">
        <v>754</v>
      </c>
      <c r="D4" s="317"/>
      <c r="E4" s="317"/>
      <c r="F4" s="317"/>
      <c r="G4" s="317"/>
      <c r="L4" s="72"/>
    </row>
    <row r="5" spans="3:12" s="68" customFormat="1" ht="15.75" customHeight="1">
      <c r="C5" s="73"/>
      <c r="E5" s="72"/>
      <c r="F5" s="72"/>
      <c r="G5" s="73"/>
      <c r="L5" s="72"/>
    </row>
    <row r="6" spans="1:12" ht="24.75" customHeight="1">
      <c r="A6" s="74"/>
      <c r="C6" s="74"/>
      <c r="D6" s="318"/>
      <c r="E6" s="318"/>
      <c r="F6" s="318"/>
      <c r="G6" s="318"/>
      <c r="L6" s="74"/>
    </row>
    <row r="7" spans="1:12" ht="14.25">
      <c r="A7" s="74"/>
      <c r="C7" s="74"/>
      <c r="D7" s="74"/>
      <c r="E7" s="73"/>
      <c r="F7" s="74"/>
      <c r="G7" s="74"/>
      <c r="L7" s="74"/>
    </row>
    <row r="8" spans="1:12" ht="14.25">
      <c r="A8" s="74"/>
      <c r="C8" s="74"/>
      <c r="D8" s="74"/>
      <c r="E8" s="73"/>
      <c r="F8" s="74"/>
      <c r="G8" s="74"/>
      <c r="L8" s="74"/>
    </row>
    <row r="9" spans="1:7" s="6" customFormat="1" ht="21" customHeight="1">
      <c r="A9" s="314" t="s">
        <v>285</v>
      </c>
      <c r="B9" s="314"/>
      <c r="C9" s="314"/>
      <c r="D9" s="314"/>
      <c r="E9" s="314"/>
      <c r="F9" s="314"/>
      <c r="G9" s="314"/>
    </row>
    <row r="10" spans="1:7" s="7" customFormat="1" ht="18" customHeight="1">
      <c r="A10" s="314" t="s">
        <v>756</v>
      </c>
      <c r="B10" s="314"/>
      <c r="C10" s="314"/>
      <c r="D10" s="314"/>
      <c r="E10" s="314"/>
      <c r="F10" s="314"/>
      <c r="G10" s="314"/>
    </row>
    <row r="11" spans="1:7" s="7" customFormat="1" ht="18" customHeight="1">
      <c r="A11" s="319"/>
      <c r="B11" s="319"/>
      <c r="C11" s="319"/>
      <c r="D11" s="319"/>
      <c r="E11" s="319"/>
      <c r="F11" s="319"/>
      <c r="G11" s="319"/>
    </row>
    <row r="12" spans="1:7" s="7" customFormat="1" ht="18" customHeight="1">
      <c r="A12" s="8"/>
      <c r="B12" s="8"/>
      <c r="C12" s="8"/>
      <c r="D12" s="8"/>
      <c r="E12" s="8"/>
      <c r="F12" s="8"/>
      <c r="G12" s="8"/>
    </row>
    <row r="13" spans="1:7" s="7" customFormat="1" ht="18" customHeight="1">
      <c r="A13" s="8"/>
      <c r="B13" s="8"/>
      <c r="C13" s="8"/>
      <c r="D13" s="8"/>
      <c r="E13" s="8"/>
      <c r="F13" s="8"/>
      <c r="G13" s="8"/>
    </row>
    <row r="14" spans="1:7" s="7" customFormat="1" ht="18" customHeight="1">
      <c r="A14" s="320" t="s">
        <v>524</v>
      </c>
      <c r="B14" s="320"/>
      <c r="C14" s="320"/>
      <c r="D14" s="320"/>
      <c r="E14" s="320"/>
      <c r="F14" s="320"/>
      <c r="G14" s="320"/>
    </row>
    <row r="15" spans="1:7" s="7" customFormat="1" ht="18" customHeight="1">
      <c r="A15" s="320" t="s">
        <v>525</v>
      </c>
      <c r="B15" s="320"/>
      <c r="C15" s="320"/>
      <c r="D15" s="320"/>
      <c r="E15" s="320"/>
      <c r="F15" s="320"/>
      <c r="G15" s="320"/>
    </row>
    <row r="16" spans="1:7" s="7" customFormat="1" ht="18" customHeight="1">
      <c r="A16" s="320" t="s">
        <v>526</v>
      </c>
      <c r="B16" s="320"/>
      <c r="C16" s="320"/>
      <c r="D16" s="320"/>
      <c r="E16" s="320"/>
      <c r="F16" s="320"/>
      <c r="G16" s="320"/>
    </row>
    <row r="17" spans="1:7" s="7" customFormat="1" ht="18" customHeight="1">
      <c r="A17" s="320" t="s">
        <v>527</v>
      </c>
      <c r="B17" s="320"/>
      <c r="C17" s="320"/>
      <c r="D17" s="320"/>
      <c r="E17" s="320"/>
      <c r="F17" s="320"/>
      <c r="G17" s="320"/>
    </row>
    <row r="18" spans="1:7" s="7" customFormat="1" ht="18" customHeight="1">
      <c r="A18" s="323" t="s">
        <v>522</v>
      </c>
      <c r="B18" s="323"/>
      <c r="C18" s="323"/>
      <c r="D18" s="323"/>
      <c r="E18" s="323"/>
      <c r="F18" s="323"/>
      <c r="G18" s="323"/>
    </row>
    <row r="19" spans="1:7" s="7" customFormat="1" ht="18" customHeight="1">
      <c r="A19" s="322" t="s">
        <v>528</v>
      </c>
      <c r="B19" s="322"/>
      <c r="C19" s="322"/>
      <c r="D19" s="322"/>
      <c r="E19" s="322"/>
      <c r="F19" s="322"/>
      <c r="G19" s="322"/>
    </row>
    <row r="20" spans="1:7" s="7" customFormat="1" ht="18" customHeight="1">
      <c r="A20" s="320" t="s">
        <v>529</v>
      </c>
      <c r="B20" s="320"/>
      <c r="C20" s="320"/>
      <c r="D20" s="320"/>
      <c r="E20" s="320"/>
      <c r="F20" s="320"/>
      <c r="G20" s="320"/>
    </row>
    <row r="21" spans="1:7" s="7" customFormat="1" ht="18" customHeight="1">
      <c r="A21" s="320" t="s">
        <v>530</v>
      </c>
      <c r="B21" s="320"/>
      <c r="C21" s="320"/>
      <c r="D21" s="320"/>
      <c r="E21" s="320"/>
      <c r="F21" s="320"/>
      <c r="G21" s="320"/>
    </row>
    <row r="22" spans="1:7" s="7" customFormat="1" ht="18" customHeight="1">
      <c r="A22" s="75"/>
      <c r="B22" s="75"/>
      <c r="C22" s="75"/>
      <c r="D22" s="75"/>
      <c r="E22" s="75"/>
      <c r="F22" s="75"/>
      <c r="G22" s="75"/>
    </row>
    <row r="23" spans="1:7" s="7" customFormat="1" ht="18" customHeight="1">
      <c r="A23" s="75"/>
      <c r="B23" s="75"/>
      <c r="C23" s="75"/>
      <c r="D23" s="75"/>
      <c r="E23" s="75"/>
      <c r="F23" s="75"/>
      <c r="G23" s="75"/>
    </row>
    <row r="25" spans="1:6" ht="12.75">
      <c r="A25" s="76"/>
      <c r="B25" s="77"/>
      <c r="C25" s="77"/>
      <c r="D25" s="77"/>
      <c r="E25" s="77"/>
      <c r="F25" s="77"/>
    </row>
    <row r="26" spans="1:6" ht="12.75" customHeight="1">
      <c r="A26" s="78"/>
      <c r="B26" s="79"/>
      <c r="C26" s="80"/>
      <c r="D26" s="80"/>
      <c r="E26" s="78"/>
      <c r="F26" s="79"/>
    </row>
    <row r="27" spans="1:6" ht="12.75">
      <c r="A27" s="325" t="s">
        <v>574</v>
      </c>
      <c r="B27" s="325"/>
      <c r="C27" s="77"/>
      <c r="D27" s="77"/>
      <c r="E27" s="77"/>
      <c r="F27" s="77"/>
    </row>
    <row r="28" spans="1:6" ht="12.75" hidden="1">
      <c r="A28" s="76"/>
      <c r="B28" s="77"/>
      <c r="C28" s="77"/>
      <c r="D28" s="81"/>
      <c r="E28" s="77"/>
      <c r="F28" s="77"/>
    </row>
    <row r="29" spans="1:6" ht="12.75">
      <c r="A29" s="76"/>
      <c r="B29" s="77"/>
      <c r="C29" s="77"/>
      <c r="D29" s="81"/>
      <c r="E29" s="77"/>
      <c r="F29" s="77"/>
    </row>
    <row r="30" spans="1:6" ht="12.75">
      <c r="A30" s="76"/>
      <c r="B30" s="77"/>
      <c r="C30" s="77"/>
      <c r="D30" s="81"/>
      <c r="E30" s="77"/>
      <c r="F30" s="77"/>
    </row>
    <row r="31" spans="1:6" ht="12.75">
      <c r="A31" s="76"/>
      <c r="B31" s="77"/>
      <c r="C31" s="77"/>
      <c r="D31" s="81"/>
      <c r="E31" s="77"/>
      <c r="F31" s="77"/>
    </row>
    <row r="32" spans="1:6" ht="12.75">
      <c r="A32" s="76"/>
      <c r="B32" s="77"/>
      <c r="C32" s="77"/>
      <c r="D32" s="81"/>
      <c r="E32" s="77"/>
      <c r="F32" s="77"/>
    </row>
    <row r="33" spans="1:6" ht="17.25" customHeight="1">
      <c r="A33" s="76"/>
      <c r="B33" s="77"/>
      <c r="C33" s="77"/>
      <c r="D33" s="81"/>
      <c r="E33" s="77"/>
      <c r="F33" s="77"/>
    </row>
    <row r="34" spans="1:6" ht="12.75">
      <c r="A34" s="76"/>
      <c r="B34" s="77"/>
      <c r="C34" s="77"/>
      <c r="D34" s="81"/>
      <c r="E34" s="77"/>
      <c r="F34" s="77"/>
    </row>
    <row r="35" spans="1:6" ht="25.5">
      <c r="A35" s="76"/>
      <c r="B35" s="82" t="s">
        <v>255</v>
      </c>
      <c r="C35" s="77"/>
      <c r="D35" s="77"/>
      <c r="E35" s="77"/>
      <c r="F35" s="77"/>
    </row>
    <row r="36" spans="1:6" ht="12.75">
      <c r="A36" s="76"/>
      <c r="B36" s="82"/>
      <c r="C36" s="77"/>
      <c r="D36" s="77"/>
      <c r="E36" s="77"/>
      <c r="F36" s="77"/>
    </row>
    <row r="37" spans="1:7" ht="12.75">
      <c r="A37" s="83"/>
      <c r="B37" s="84"/>
      <c r="C37" s="84"/>
      <c r="D37" s="84"/>
      <c r="E37" s="84"/>
      <c r="F37" s="84"/>
      <c r="G37" s="85"/>
    </row>
    <row r="38" spans="1:7" ht="12.75">
      <c r="A38" s="86" t="s">
        <v>256</v>
      </c>
      <c r="B38" s="87"/>
      <c r="C38" s="88"/>
      <c r="D38" s="89"/>
      <c r="E38" s="321" t="s">
        <v>531</v>
      </c>
      <c r="F38" s="321"/>
      <c r="G38" s="90"/>
    </row>
    <row r="39" spans="1:7" ht="12.75">
      <c r="A39" s="83"/>
      <c r="B39" s="84"/>
      <c r="C39" s="84"/>
      <c r="D39" s="84"/>
      <c r="F39" s="86" t="s">
        <v>257</v>
      </c>
      <c r="G39" s="85"/>
    </row>
    <row r="40" spans="1:7" ht="12.75">
      <c r="A40" s="85"/>
      <c r="B40" s="85"/>
      <c r="C40" s="85"/>
      <c r="D40" s="85"/>
      <c r="E40" s="85"/>
      <c r="F40" s="85"/>
      <c r="G40" s="85"/>
    </row>
    <row r="41" spans="1:7" ht="12.75">
      <c r="A41" s="85"/>
      <c r="B41" s="85"/>
      <c r="C41" s="85"/>
      <c r="D41" s="85"/>
      <c r="E41" s="85"/>
      <c r="F41" s="85"/>
      <c r="G41" s="85"/>
    </row>
    <row r="42" spans="1:7" ht="12.75">
      <c r="A42" s="85"/>
      <c r="B42" s="85"/>
      <c r="C42" s="85"/>
      <c r="D42" s="85"/>
      <c r="E42" s="85"/>
      <c r="F42" s="85"/>
      <c r="G42" s="85"/>
    </row>
    <row r="43" spans="1:6" ht="12.75">
      <c r="A43" s="86"/>
      <c r="B43" s="125"/>
      <c r="C43" s="89"/>
      <c r="D43" s="89"/>
      <c r="E43" s="324"/>
      <c r="F43" s="324"/>
    </row>
    <row r="44" spans="1:6" ht="12.75">
      <c r="A44" s="83"/>
      <c r="B44" s="84"/>
      <c r="C44" s="84"/>
      <c r="D44" s="84"/>
      <c r="F44" s="86"/>
    </row>
  </sheetData>
  <sheetProtection/>
  <protectedRanges>
    <protectedRange sqref="E47 H47 K47" name="Range7"/>
    <protectedRange sqref="E80:E82 H80:H82 K80:K82 E84:E85 H84:H85 K84:K85 K87:K88 H87:H88 E87:E88 F90:F91 I90:I91 L90:L91 L93:L95 K95 I93:I95 H95 F93:F95 E95" name="Range4"/>
    <protectedRange sqref="K31:K34 H31:H34 E31:E34 E37:E38 H37:H38 K37:K38 K41:K44 H41:H44 E55 F49 I49 L49 K51 H51 E51 F53 I53 L53 K55 H55 E41:E43" name="Range2"/>
    <protectedRange sqref="K15:K16 H15:H16 E15:E16 E18 H18 K18 H22:H28 E22:E28 K22:K34 H30:H34" name="Range1"/>
    <protectedRange sqref="K57:K61 H57:H61 E57:E61 F63:F65 I63:I65 L63:L65 L68 I68 F68 E70 H70 K70 E72:E75 H72:H75 K72:K75 E77:E78 H77:H78 K77:K78" name="Range3"/>
    <protectedRange sqref="A1:B6 C1:D2 C3:C4 C5:D6 F1:L6 E1:E5" name="Range5"/>
    <protectedRange sqref="E29:E30 H29" name="Range6"/>
  </protectedRanges>
  <mergeCells count="18">
    <mergeCell ref="E43:F43"/>
    <mergeCell ref="A20:G20"/>
    <mergeCell ref="A21:G21"/>
    <mergeCell ref="A27:B27"/>
    <mergeCell ref="A11:G11"/>
    <mergeCell ref="A14:G14"/>
    <mergeCell ref="A15:G15"/>
    <mergeCell ref="E38:F38"/>
    <mergeCell ref="A19:G19"/>
    <mergeCell ref="A18:G18"/>
    <mergeCell ref="A16:G16"/>
    <mergeCell ref="A17:G17"/>
    <mergeCell ref="A9:G9"/>
    <mergeCell ref="A10:G10"/>
    <mergeCell ref="C2:G2"/>
    <mergeCell ref="C3:G3"/>
    <mergeCell ref="C4:G4"/>
    <mergeCell ref="D6:G6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view="pageBreakPreview" zoomScaleNormal="90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5.421875" style="197" customWidth="1"/>
    <col min="2" max="2" width="48.28125" style="5" customWidth="1"/>
    <col min="3" max="3" width="8.57421875" style="197" customWidth="1"/>
    <col min="4" max="4" width="13.7109375" style="2" customWidth="1"/>
    <col min="5" max="5" width="14.00390625" style="3" customWidth="1"/>
    <col min="6" max="6" width="11.7109375" style="3" customWidth="1"/>
    <col min="7" max="7" width="17.140625" style="4" hidden="1" customWidth="1"/>
    <col min="8" max="8" width="9.140625" style="4" hidden="1" customWidth="1"/>
    <col min="9" max="16384" width="9.140625" style="4" customWidth="1"/>
  </cols>
  <sheetData>
    <row r="1" spans="1:6" s="6" customFormat="1" ht="15.75" customHeight="1">
      <c r="A1" s="314" t="s">
        <v>287</v>
      </c>
      <c r="B1" s="314"/>
      <c r="C1" s="314"/>
      <c r="D1" s="314"/>
      <c r="E1" s="314"/>
      <c r="F1" s="314"/>
    </row>
    <row r="2" spans="1:6" s="7" customFormat="1" ht="18" customHeight="1">
      <c r="A2" s="314" t="s">
        <v>286</v>
      </c>
      <c r="B2" s="314"/>
      <c r="C2" s="314"/>
      <c r="D2" s="314"/>
      <c r="E2" s="314"/>
      <c r="F2" s="314"/>
    </row>
    <row r="3" spans="1:6" s="7" customFormat="1" ht="16.5" customHeight="1" thickBot="1">
      <c r="A3" s="319"/>
      <c r="B3" s="319"/>
      <c r="C3" s="319"/>
      <c r="D3" s="319"/>
      <c r="E3" s="319"/>
      <c r="F3" s="319"/>
    </row>
    <row r="4" spans="2:6" ht="13.5" hidden="1" thickBot="1">
      <c r="B4" s="1"/>
      <c r="D4" s="11"/>
      <c r="E4" s="11"/>
      <c r="F4" s="12"/>
    </row>
    <row r="5" spans="1:6" ht="13.5" customHeight="1" thickBot="1">
      <c r="A5" s="198"/>
      <c r="B5" s="13"/>
      <c r="C5" s="198"/>
      <c r="D5" s="326" t="s">
        <v>708</v>
      </c>
      <c r="E5" s="326"/>
      <c r="F5" s="327"/>
    </row>
    <row r="6" spans="1:6" ht="12.75" customHeight="1">
      <c r="A6" s="330" t="s">
        <v>709</v>
      </c>
      <c r="B6" s="332" t="s">
        <v>710</v>
      </c>
      <c r="C6" s="330" t="s">
        <v>711</v>
      </c>
      <c r="D6" s="334" t="s">
        <v>712</v>
      </c>
      <c r="E6" s="14" t="s">
        <v>713</v>
      </c>
      <c r="F6" s="14"/>
    </row>
    <row r="7" spans="1:6" ht="26.25" thickBot="1">
      <c r="A7" s="331"/>
      <c r="B7" s="333"/>
      <c r="C7" s="331"/>
      <c r="D7" s="335"/>
      <c r="E7" s="16" t="s">
        <v>714</v>
      </c>
      <c r="F7" s="17" t="s">
        <v>715</v>
      </c>
    </row>
    <row r="8" spans="1:6" s="1" customFormat="1" ht="12.75">
      <c r="A8" s="44">
        <v>1</v>
      </c>
      <c r="B8" s="18">
        <v>2</v>
      </c>
      <c r="C8" s="205">
        <v>3</v>
      </c>
      <c r="D8" s="19">
        <v>4</v>
      </c>
      <c r="E8" s="19">
        <v>5</v>
      </c>
      <c r="F8" s="18">
        <v>6</v>
      </c>
    </row>
    <row r="9" spans="1:6" s="11" customFormat="1" ht="27.75" customHeight="1">
      <c r="A9" s="204" t="s">
        <v>716</v>
      </c>
      <c r="B9" s="262" t="s">
        <v>717</v>
      </c>
      <c r="C9" s="263"/>
      <c r="D9" s="195">
        <f>SUM(D10,D47,D68)</f>
        <v>497794</v>
      </c>
      <c r="E9" s="195">
        <f>SUM(E10,E47,E68)</f>
        <v>497794</v>
      </c>
      <c r="F9" s="195">
        <f>SUM(F10,F47,F68)</f>
        <v>0</v>
      </c>
    </row>
    <row r="10" spans="1:7" s="21" customFormat="1" ht="34.5" customHeight="1">
      <c r="A10" s="204" t="s">
        <v>718</v>
      </c>
      <c r="B10" s="292" t="s">
        <v>532</v>
      </c>
      <c r="C10" s="208">
        <v>7100</v>
      </c>
      <c r="D10" s="195">
        <f>SUM(D11,D14,D16,D37,D41)</f>
        <v>84356.9</v>
      </c>
      <c r="E10" s="195">
        <f>SUM(E11,E14,E16,E37,E41)</f>
        <v>84356.9</v>
      </c>
      <c r="F10" s="194" t="s">
        <v>719</v>
      </c>
      <c r="G10" s="279"/>
    </row>
    <row r="11" spans="1:7" s="21" customFormat="1" ht="33.75" customHeight="1">
      <c r="A11" s="204" t="s">
        <v>720</v>
      </c>
      <c r="B11" s="27" t="s">
        <v>113</v>
      </c>
      <c r="C11" s="208">
        <v>7131</v>
      </c>
      <c r="D11" s="195">
        <f>SUM(D12:D13)</f>
        <v>42747.3</v>
      </c>
      <c r="E11" s="195">
        <f>SUM(E12:E13)</f>
        <v>42747.3</v>
      </c>
      <c r="F11" s="194" t="s">
        <v>719</v>
      </c>
      <c r="G11" s="290"/>
    </row>
    <row r="12" spans="1:6" ht="38.25">
      <c r="A12" s="199" t="s">
        <v>721</v>
      </c>
      <c r="B12" s="22" t="s">
        <v>268</v>
      </c>
      <c r="C12" s="49"/>
      <c r="D12" s="193">
        <f>E12</f>
        <v>16543.7</v>
      </c>
      <c r="E12" s="193">
        <v>16543.7</v>
      </c>
      <c r="F12" s="193" t="s">
        <v>719</v>
      </c>
    </row>
    <row r="13" spans="1:6" ht="25.5">
      <c r="A13" s="200">
        <v>1112</v>
      </c>
      <c r="B13" s="22" t="s">
        <v>722</v>
      </c>
      <c r="C13" s="49"/>
      <c r="D13" s="193">
        <f>E13</f>
        <v>26203.6</v>
      </c>
      <c r="E13" s="193">
        <v>26203.6</v>
      </c>
      <c r="F13" s="193" t="s">
        <v>719</v>
      </c>
    </row>
    <row r="14" spans="1:6" s="21" customFormat="1" ht="19.5" customHeight="1">
      <c r="A14" s="203">
        <v>1120</v>
      </c>
      <c r="B14" s="27" t="s">
        <v>723</v>
      </c>
      <c r="C14" s="208">
        <v>7136</v>
      </c>
      <c r="D14" s="195">
        <f>SUM(D15)</f>
        <v>35117.7</v>
      </c>
      <c r="E14" s="195">
        <f>SUM(E15)</f>
        <v>35117.7</v>
      </c>
      <c r="F14" s="194" t="s">
        <v>719</v>
      </c>
    </row>
    <row r="15" spans="1:6" ht="27.75" customHeight="1">
      <c r="A15" s="199" t="s">
        <v>724</v>
      </c>
      <c r="B15" s="22" t="s">
        <v>269</v>
      </c>
      <c r="C15" s="49"/>
      <c r="D15" s="193">
        <f>E15</f>
        <v>35117.7</v>
      </c>
      <c r="E15" s="193">
        <v>35117.7</v>
      </c>
      <c r="F15" s="193" t="s">
        <v>719</v>
      </c>
    </row>
    <row r="16" spans="1:6" s="21" customFormat="1" ht="38.25">
      <c r="A16" s="204" t="s">
        <v>725</v>
      </c>
      <c r="B16" s="27" t="s">
        <v>726</v>
      </c>
      <c r="C16" s="208">
        <v>7145</v>
      </c>
      <c r="D16" s="195">
        <f>SUM(D17)</f>
        <v>6191.900000000001</v>
      </c>
      <c r="E16" s="195">
        <f>SUM(E17)</f>
        <v>6191.900000000001</v>
      </c>
      <c r="F16" s="194" t="s">
        <v>719</v>
      </c>
    </row>
    <row r="17" spans="1:6" ht="64.5" customHeight="1">
      <c r="A17" s="199" t="s">
        <v>727</v>
      </c>
      <c r="B17" s="22" t="s">
        <v>695</v>
      </c>
      <c r="C17" s="49">
        <v>7145</v>
      </c>
      <c r="D17" s="193">
        <f>E17</f>
        <v>6191.900000000001</v>
      </c>
      <c r="E17" s="193">
        <f>E18+E21+E22+E23+E24+E25+E26+E27+E28+E29+E30+E31+E32+E33+E34+E35+E36</f>
        <v>6191.900000000001</v>
      </c>
      <c r="F17" s="193" t="s">
        <v>719</v>
      </c>
    </row>
    <row r="18" spans="1:6" s="11" customFormat="1" ht="67.5" customHeight="1">
      <c r="A18" s="199" t="s">
        <v>728</v>
      </c>
      <c r="B18" s="24" t="s">
        <v>270</v>
      </c>
      <c r="C18" s="49"/>
      <c r="D18" s="193">
        <f>E18</f>
        <v>600.3</v>
      </c>
      <c r="E18" s="193">
        <f>E19+E20</f>
        <v>600.3</v>
      </c>
      <c r="F18" s="193" t="s">
        <v>719</v>
      </c>
    </row>
    <row r="19" spans="1:6" s="312" customFormat="1" ht="12.75">
      <c r="A19" s="308" t="s">
        <v>729</v>
      </c>
      <c r="B19" s="309" t="s">
        <v>271</v>
      </c>
      <c r="C19" s="310"/>
      <c r="D19" s="311">
        <f>E19</f>
        <v>600.3</v>
      </c>
      <c r="E19" s="311">
        <v>600.3</v>
      </c>
      <c r="F19" s="311" t="s">
        <v>719</v>
      </c>
    </row>
    <row r="20" spans="1:6" s="312" customFormat="1" ht="12.75">
      <c r="A20" s="308" t="s">
        <v>730</v>
      </c>
      <c r="B20" s="313" t="s">
        <v>731</v>
      </c>
      <c r="C20" s="310"/>
      <c r="D20" s="311"/>
      <c r="E20" s="311"/>
      <c r="F20" s="311" t="s">
        <v>719</v>
      </c>
    </row>
    <row r="21" spans="1:6" s="11" customFormat="1" ht="80.25" customHeight="1">
      <c r="A21" s="199" t="s">
        <v>732</v>
      </c>
      <c r="B21" s="24" t="s">
        <v>733</v>
      </c>
      <c r="C21" s="49"/>
      <c r="D21" s="193">
        <f aca="true" t="shared" si="0" ref="D21:D26">E21</f>
        <v>17.7</v>
      </c>
      <c r="E21" s="193">
        <v>17.7</v>
      </c>
      <c r="F21" s="193" t="s">
        <v>719</v>
      </c>
    </row>
    <row r="22" spans="1:6" s="11" customFormat="1" ht="38.25">
      <c r="A22" s="47" t="s">
        <v>734</v>
      </c>
      <c r="B22" s="24" t="s">
        <v>735</v>
      </c>
      <c r="C22" s="49"/>
      <c r="D22" s="193">
        <f t="shared" si="0"/>
        <v>28.7</v>
      </c>
      <c r="E22" s="193">
        <v>28.7</v>
      </c>
      <c r="F22" s="193" t="s">
        <v>719</v>
      </c>
    </row>
    <row r="23" spans="1:6" s="11" customFormat="1" ht="63.75">
      <c r="A23" s="199" t="s">
        <v>736</v>
      </c>
      <c r="B23" s="24" t="s">
        <v>737</v>
      </c>
      <c r="C23" s="49"/>
      <c r="D23" s="193">
        <f t="shared" si="0"/>
        <v>2557.9</v>
      </c>
      <c r="E23" s="193">
        <v>2557.9</v>
      </c>
      <c r="F23" s="193" t="s">
        <v>719</v>
      </c>
    </row>
    <row r="24" spans="1:6" s="11" customFormat="1" ht="25.5">
      <c r="A24" s="199" t="s">
        <v>738</v>
      </c>
      <c r="B24" s="24" t="s">
        <v>739</v>
      </c>
      <c r="C24" s="49"/>
      <c r="D24" s="193">
        <f t="shared" si="0"/>
        <v>509.5</v>
      </c>
      <c r="E24" s="193">
        <v>509.5</v>
      </c>
      <c r="F24" s="193" t="s">
        <v>719</v>
      </c>
    </row>
    <row r="25" spans="1:6" s="11" customFormat="1" ht="63.75">
      <c r="A25" s="199" t="s">
        <v>740</v>
      </c>
      <c r="B25" s="24" t="s">
        <v>741</v>
      </c>
      <c r="C25" s="49"/>
      <c r="D25" s="193">
        <f t="shared" si="0"/>
        <v>150</v>
      </c>
      <c r="E25" s="193">
        <v>150</v>
      </c>
      <c r="F25" s="193" t="s">
        <v>719</v>
      </c>
    </row>
    <row r="26" spans="1:6" s="11" customFormat="1" ht="63.75">
      <c r="A26" s="199" t="s">
        <v>742</v>
      </c>
      <c r="B26" s="24" t="s">
        <v>743</v>
      </c>
      <c r="C26" s="49"/>
      <c r="D26" s="193">
        <f t="shared" si="0"/>
        <v>380</v>
      </c>
      <c r="E26" s="193">
        <v>380</v>
      </c>
      <c r="F26" s="193" t="s">
        <v>719</v>
      </c>
    </row>
    <row r="27" spans="1:6" s="11" customFormat="1" ht="51">
      <c r="A27" s="199" t="s">
        <v>744</v>
      </c>
      <c r="B27" s="24" t="s">
        <v>745</v>
      </c>
      <c r="C27" s="49"/>
      <c r="D27" s="193">
        <v>0</v>
      </c>
      <c r="E27" s="193">
        <v>0</v>
      </c>
      <c r="F27" s="193" t="s">
        <v>719</v>
      </c>
    </row>
    <row r="28" spans="1:6" s="11" customFormat="1" ht="25.5">
      <c r="A28" s="199" t="s">
        <v>746</v>
      </c>
      <c r="B28" s="24" t="s">
        <v>747</v>
      </c>
      <c r="C28" s="49"/>
      <c r="D28" s="193">
        <f>E28</f>
        <v>814.8</v>
      </c>
      <c r="E28" s="193">
        <v>814.8</v>
      </c>
      <c r="F28" s="193" t="s">
        <v>719</v>
      </c>
    </row>
    <row r="29" spans="1:6" s="11" customFormat="1" ht="35.25" customHeight="1">
      <c r="A29" s="200">
        <v>1143</v>
      </c>
      <c r="B29" s="24" t="s">
        <v>748</v>
      </c>
      <c r="C29" s="49"/>
      <c r="D29" s="193">
        <v>0</v>
      </c>
      <c r="E29" s="193">
        <v>0</v>
      </c>
      <c r="F29" s="193" t="s">
        <v>719</v>
      </c>
    </row>
    <row r="30" spans="1:6" s="11" customFormat="1" ht="51">
      <c r="A30" s="200">
        <v>1144</v>
      </c>
      <c r="B30" s="24" t="s">
        <v>749</v>
      </c>
      <c r="C30" s="49"/>
      <c r="D30" s="193">
        <v>0</v>
      </c>
      <c r="E30" s="193">
        <v>0</v>
      </c>
      <c r="F30" s="193" t="s">
        <v>719</v>
      </c>
    </row>
    <row r="31" spans="1:6" s="11" customFormat="1" ht="25.5">
      <c r="A31" s="200">
        <v>1145</v>
      </c>
      <c r="B31" s="24" t="s">
        <v>750</v>
      </c>
      <c r="C31" s="49"/>
      <c r="D31" s="193">
        <f>E31</f>
        <v>37.5</v>
      </c>
      <c r="E31" s="193">
        <v>37.5</v>
      </c>
      <c r="F31" s="193" t="s">
        <v>719</v>
      </c>
    </row>
    <row r="32" spans="1:6" s="11" customFormat="1" ht="12.75">
      <c r="A32" s="200">
        <v>1146</v>
      </c>
      <c r="B32" s="24" t="s">
        <v>690</v>
      </c>
      <c r="C32" s="49"/>
      <c r="D32" s="193">
        <v>0</v>
      </c>
      <c r="E32" s="193">
        <v>0</v>
      </c>
      <c r="F32" s="193"/>
    </row>
    <row r="33" spans="1:6" s="11" customFormat="1" ht="38.25">
      <c r="A33" s="200">
        <v>1147</v>
      </c>
      <c r="B33" s="24" t="s">
        <v>691</v>
      </c>
      <c r="C33" s="49"/>
      <c r="D33" s="193">
        <f>E33</f>
        <v>15</v>
      </c>
      <c r="E33" s="193">
        <v>15</v>
      </c>
      <c r="F33" s="193"/>
    </row>
    <row r="34" spans="1:6" s="11" customFormat="1" ht="37.5" customHeight="1">
      <c r="A34" s="200">
        <v>1148</v>
      </c>
      <c r="B34" s="24" t="s">
        <v>692</v>
      </c>
      <c r="C34" s="49"/>
      <c r="D34" s="193">
        <f>E34</f>
        <v>68</v>
      </c>
      <c r="E34" s="193">
        <v>68</v>
      </c>
      <c r="F34" s="193"/>
    </row>
    <row r="35" spans="1:6" s="11" customFormat="1" ht="38.25">
      <c r="A35" s="200">
        <v>1149</v>
      </c>
      <c r="B35" s="24" t="s">
        <v>693</v>
      </c>
      <c r="C35" s="49"/>
      <c r="D35" s="193">
        <f>E35</f>
        <v>975</v>
      </c>
      <c r="E35" s="193">
        <v>975</v>
      </c>
      <c r="F35" s="193"/>
    </row>
    <row r="36" spans="1:6" s="11" customFormat="1" ht="12.75">
      <c r="A36" s="200">
        <v>1150</v>
      </c>
      <c r="B36" s="24" t="s">
        <v>694</v>
      </c>
      <c r="C36" s="49"/>
      <c r="D36" s="193">
        <f>E36</f>
        <v>37.5</v>
      </c>
      <c r="E36" s="193">
        <v>37.5</v>
      </c>
      <c r="F36" s="193"/>
    </row>
    <row r="37" spans="1:6" s="21" customFormat="1" ht="38.25">
      <c r="A37" s="203">
        <v>1150</v>
      </c>
      <c r="B37" s="27" t="s">
        <v>751</v>
      </c>
      <c r="C37" s="208">
        <v>7146</v>
      </c>
      <c r="D37" s="195">
        <f>SUM(D38)</f>
        <v>300</v>
      </c>
      <c r="E37" s="195">
        <f>SUM(E38)</f>
        <v>300</v>
      </c>
      <c r="F37" s="194" t="s">
        <v>719</v>
      </c>
    </row>
    <row r="38" spans="1:6" ht="25.5">
      <c r="A38" s="200">
        <v>1151</v>
      </c>
      <c r="B38" s="22" t="s">
        <v>272</v>
      </c>
      <c r="C38" s="49"/>
      <c r="D38" s="193">
        <f>E38</f>
        <v>300</v>
      </c>
      <c r="E38" s="193">
        <f>E39+E40</f>
        <v>300</v>
      </c>
      <c r="F38" s="193" t="s">
        <v>719</v>
      </c>
    </row>
    <row r="39" spans="1:6" s="11" customFormat="1" ht="99" customHeight="1">
      <c r="A39" s="200">
        <v>1152</v>
      </c>
      <c r="B39" s="24" t="s">
        <v>273</v>
      </c>
      <c r="C39" s="49"/>
      <c r="D39" s="193">
        <f>E39</f>
        <v>150</v>
      </c>
      <c r="E39" s="193">
        <v>150</v>
      </c>
      <c r="F39" s="193" t="s">
        <v>719</v>
      </c>
    </row>
    <row r="40" spans="1:6" s="11" customFormat="1" ht="79.5" customHeight="1">
      <c r="A40" s="201">
        <v>1153</v>
      </c>
      <c r="B40" s="24" t="s">
        <v>265</v>
      </c>
      <c r="C40" s="49"/>
      <c r="D40" s="193">
        <f>E40</f>
        <v>150</v>
      </c>
      <c r="E40" s="193">
        <v>150</v>
      </c>
      <c r="F40" s="193" t="s">
        <v>719</v>
      </c>
    </row>
    <row r="41" spans="1:6" s="21" customFormat="1" ht="25.5">
      <c r="A41" s="203">
        <v>1160</v>
      </c>
      <c r="B41" s="27" t="s">
        <v>752</v>
      </c>
      <c r="C41" s="208">
        <v>7161</v>
      </c>
      <c r="D41" s="195">
        <f>SUM(D42,D46)</f>
        <v>0</v>
      </c>
      <c r="E41" s="195">
        <f>SUM(E42,E46)</f>
        <v>0</v>
      </c>
      <c r="F41" s="194" t="s">
        <v>719</v>
      </c>
    </row>
    <row r="42" spans="1:6" ht="51">
      <c r="A42" s="200">
        <v>1161</v>
      </c>
      <c r="B42" s="22" t="s">
        <v>275</v>
      </c>
      <c r="C42" s="49"/>
      <c r="D42" s="193">
        <v>0</v>
      </c>
      <c r="E42" s="193">
        <v>0</v>
      </c>
      <c r="F42" s="193" t="s">
        <v>719</v>
      </c>
    </row>
    <row r="43" spans="1:6" s="11" customFormat="1" ht="12.75">
      <c r="A43" s="202">
        <v>1162</v>
      </c>
      <c r="B43" s="24" t="s">
        <v>274</v>
      </c>
      <c r="C43" s="49"/>
      <c r="D43" s="193">
        <v>0</v>
      </c>
      <c r="E43" s="193">
        <v>0</v>
      </c>
      <c r="F43" s="193" t="s">
        <v>719</v>
      </c>
    </row>
    <row r="44" spans="1:6" s="11" customFormat="1" ht="12.75">
      <c r="A44" s="202">
        <v>1163</v>
      </c>
      <c r="B44" s="26" t="s">
        <v>753</v>
      </c>
      <c r="C44" s="49"/>
      <c r="D44" s="193">
        <v>0</v>
      </c>
      <c r="E44" s="193">
        <v>0</v>
      </c>
      <c r="F44" s="193" t="s">
        <v>719</v>
      </c>
    </row>
    <row r="45" spans="1:6" s="11" customFormat="1" ht="63.75">
      <c r="A45" s="202">
        <v>1164</v>
      </c>
      <c r="B45" s="26" t="s">
        <v>497</v>
      </c>
      <c r="C45" s="49"/>
      <c r="D45" s="193">
        <v>0</v>
      </c>
      <c r="E45" s="193">
        <v>0</v>
      </c>
      <c r="F45" s="193" t="s">
        <v>719</v>
      </c>
    </row>
    <row r="46" spans="1:6" s="11" customFormat="1" ht="76.5">
      <c r="A46" s="202">
        <v>1165</v>
      </c>
      <c r="B46" s="22" t="s">
        <v>0</v>
      </c>
      <c r="C46" s="49"/>
      <c r="D46" s="193">
        <v>0</v>
      </c>
      <c r="E46" s="193">
        <v>0</v>
      </c>
      <c r="F46" s="193" t="s">
        <v>719</v>
      </c>
    </row>
    <row r="47" spans="1:6" s="21" customFormat="1" ht="38.25">
      <c r="A47" s="203">
        <v>1200</v>
      </c>
      <c r="B47" s="27" t="s">
        <v>1</v>
      </c>
      <c r="C47" s="208">
        <v>7300</v>
      </c>
      <c r="D47" s="195">
        <f>SUM(D48,D50,D52,D54,D56,D64)</f>
        <v>114064.9</v>
      </c>
      <c r="E47" s="195">
        <f>SUM(E48,E50,E52,E54,E56,E64)</f>
        <v>114064.9</v>
      </c>
      <c r="F47" s="195">
        <f>SUM(F48,F50,F52,F54,F56,F64)</f>
        <v>0</v>
      </c>
    </row>
    <row r="48" spans="1:6" s="21" customFormat="1" ht="36.75">
      <c r="A48" s="203">
        <v>1210</v>
      </c>
      <c r="B48" s="27" t="s">
        <v>611</v>
      </c>
      <c r="C48" s="208">
        <v>7311</v>
      </c>
      <c r="D48" s="194">
        <f>SUM(D49)</f>
        <v>0</v>
      </c>
      <c r="E48" s="194">
        <f>SUM(E49)</f>
        <v>0</v>
      </c>
      <c r="F48" s="194" t="s">
        <v>719</v>
      </c>
    </row>
    <row r="49" spans="1:6" ht="60.75" customHeight="1">
      <c r="A49" s="200">
        <v>1211</v>
      </c>
      <c r="B49" s="22" t="s">
        <v>511</v>
      </c>
      <c r="C49" s="206"/>
      <c r="D49" s="193">
        <v>0</v>
      </c>
      <c r="E49" s="193">
        <v>0</v>
      </c>
      <c r="F49" s="193" t="s">
        <v>719</v>
      </c>
    </row>
    <row r="50" spans="1:6" s="21" customFormat="1" ht="38.25">
      <c r="A50" s="203">
        <v>1220</v>
      </c>
      <c r="B50" s="27" t="s">
        <v>2</v>
      </c>
      <c r="C50" s="207">
        <v>7312</v>
      </c>
      <c r="D50" s="194">
        <f>SUM(D51)</f>
        <v>0</v>
      </c>
      <c r="E50" s="194" t="s">
        <v>719</v>
      </c>
      <c r="F50" s="194">
        <f>SUM(F51)</f>
        <v>0</v>
      </c>
    </row>
    <row r="51" spans="1:6" ht="63.75">
      <c r="A51" s="201">
        <v>1221</v>
      </c>
      <c r="B51" s="22" t="s">
        <v>276</v>
      </c>
      <c r="C51" s="206"/>
      <c r="D51" s="193">
        <v>0</v>
      </c>
      <c r="E51" s="193" t="s">
        <v>719</v>
      </c>
      <c r="F51" s="193">
        <v>0</v>
      </c>
    </row>
    <row r="52" spans="1:6" s="21" customFormat="1" ht="45.75" customHeight="1">
      <c r="A52" s="203">
        <v>1230</v>
      </c>
      <c r="B52" s="27" t="s">
        <v>3</v>
      </c>
      <c r="C52" s="207">
        <v>7321</v>
      </c>
      <c r="D52" s="194">
        <f>SUM(D53)</f>
        <v>0</v>
      </c>
      <c r="E52" s="194">
        <f>SUM(E53)</f>
        <v>0</v>
      </c>
      <c r="F52" s="194" t="s">
        <v>719</v>
      </c>
    </row>
    <row r="53" spans="1:6" ht="51">
      <c r="A53" s="200">
        <v>1231</v>
      </c>
      <c r="B53" s="22" t="s">
        <v>277</v>
      </c>
      <c r="C53" s="206"/>
      <c r="D53" s="193">
        <v>0</v>
      </c>
      <c r="E53" s="193">
        <v>0</v>
      </c>
      <c r="F53" s="193" t="s">
        <v>719</v>
      </c>
    </row>
    <row r="54" spans="1:6" s="21" customFormat="1" ht="38.25">
      <c r="A54" s="203">
        <v>1240</v>
      </c>
      <c r="B54" s="27" t="s">
        <v>4</v>
      </c>
      <c r="C54" s="207">
        <v>7322</v>
      </c>
      <c r="D54" s="194">
        <f>SUM(D55)</f>
        <v>0</v>
      </c>
      <c r="E54" s="194" t="s">
        <v>719</v>
      </c>
      <c r="F54" s="194">
        <f>SUM(F55)</f>
        <v>0</v>
      </c>
    </row>
    <row r="55" spans="1:6" ht="51">
      <c r="A55" s="200">
        <v>1241</v>
      </c>
      <c r="B55" s="22" t="s">
        <v>278</v>
      </c>
      <c r="C55" s="206"/>
      <c r="D55" s="193">
        <v>0</v>
      </c>
      <c r="E55" s="193" t="s">
        <v>719</v>
      </c>
      <c r="F55" s="193">
        <v>0</v>
      </c>
    </row>
    <row r="56" spans="1:6" s="21" customFormat="1" ht="51" customHeight="1">
      <c r="A56" s="203">
        <v>1250</v>
      </c>
      <c r="B56" s="27" t="s">
        <v>5</v>
      </c>
      <c r="C56" s="208">
        <v>7331</v>
      </c>
      <c r="D56" s="195">
        <f>E56</f>
        <v>114064.9</v>
      </c>
      <c r="E56" s="195">
        <f>E57+E58+E59+E60+E61+E62+E63</f>
        <v>114064.9</v>
      </c>
      <c r="F56" s="194" t="s">
        <v>719</v>
      </c>
    </row>
    <row r="57" spans="1:6" ht="51">
      <c r="A57" s="200">
        <v>1251</v>
      </c>
      <c r="B57" s="22" t="s">
        <v>6</v>
      </c>
      <c r="C57" s="49"/>
      <c r="D57" s="193">
        <f>E57</f>
        <v>108497.3</v>
      </c>
      <c r="E57" s="193">
        <v>108497.3</v>
      </c>
      <c r="F57" s="193" t="s">
        <v>719</v>
      </c>
    </row>
    <row r="58" spans="1:6" ht="25.5">
      <c r="A58" s="200">
        <v>1254</v>
      </c>
      <c r="B58" s="22" t="s">
        <v>498</v>
      </c>
      <c r="C58" s="206"/>
      <c r="D58" s="193">
        <f>E58</f>
        <v>0</v>
      </c>
      <c r="E58" s="193">
        <v>0</v>
      </c>
      <c r="F58" s="193" t="s">
        <v>719</v>
      </c>
    </row>
    <row r="59" spans="1:6" ht="51">
      <c r="A59" s="200">
        <v>1255</v>
      </c>
      <c r="B59" s="24" t="s">
        <v>279</v>
      </c>
      <c r="C59" s="49"/>
      <c r="D59" s="193">
        <f>E59</f>
        <v>666.7</v>
      </c>
      <c r="E59" s="193">
        <v>666.7</v>
      </c>
      <c r="F59" s="193" t="s">
        <v>719</v>
      </c>
    </row>
    <row r="60" spans="1:6" ht="12.75">
      <c r="A60" s="200">
        <v>1256</v>
      </c>
      <c r="B60" s="25" t="s">
        <v>7</v>
      </c>
      <c r="C60" s="49"/>
      <c r="D60" s="193">
        <v>0</v>
      </c>
      <c r="E60" s="193">
        <v>0</v>
      </c>
      <c r="F60" s="193" t="s">
        <v>719</v>
      </c>
    </row>
    <row r="61" spans="1:6" ht="25.5">
      <c r="A61" s="200">
        <v>1257</v>
      </c>
      <c r="B61" s="22" t="s">
        <v>8</v>
      </c>
      <c r="C61" s="206"/>
      <c r="D61" s="193">
        <f>E61</f>
        <v>4900.9</v>
      </c>
      <c r="E61" s="193">
        <v>4900.9</v>
      </c>
      <c r="F61" s="193" t="s">
        <v>719</v>
      </c>
    </row>
    <row r="62" spans="1:6" ht="38.25">
      <c r="A62" s="200">
        <v>1258</v>
      </c>
      <c r="B62" s="22" t="s">
        <v>9</v>
      </c>
      <c r="C62" s="206"/>
      <c r="D62" s="193">
        <v>0</v>
      </c>
      <c r="E62" s="193">
        <v>0</v>
      </c>
      <c r="F62" s="193" t="s">
        <v>719</v>
      </c>
    </row>
    <row r="63" spans="1:6" ht="38.25">
      <c r="A63" s="200">
        <v>1259</v>
      </c>
      <c r="B63" s="24" t="s">
        <v>280</v>
      </c>
      <c r="C63" s="206"/>
      <c r="D63" s="193">
        <v>0</v>
      </c>
      <c r="E63" s="193">
        <v>0</v>
      </c>
      <c r="F63" s="193" t="s">
        <v>719</v>
      </c>
    </row>
    <row r="64" spans="1:6" s="21" customFormat="1" ht="39" customHeight="1">
      <c r="A64" s="203">
        <v>1260</v>
      </c>
      <c r="B64" s="27" t="s">
        <v>10</v>
      </c>
      <c r="C64" s="208">
        <v>7332</v>
      </c>
      <c r="D64" s="195">
        <f>SUM(D65:D66)</f>
        <v>0</v>
      </c>
      <c r="E64" s="194" t="s">
        <v>719</v>
      </c>
      <c r="F64" s="195">
        <f>SUM(F65:F66)</f>
        <v>0</v>
      </c>
    </row>
    <row r="65" spans="1:6" ht="38.25">
      <c r="A65" s="200">
        <v>1261</v>
      </c>
      <c r="B65" s="22" t="s">
        <v>281</v>
      </c>
      <c r="C65" s="206"/>
      <c r="D65" s="193">
        <v>0</v>
      </c>
      <c r="E65" s="193" t="s">
        <v>719</v>
      </c>
      <c r="F65" s="193">
        <v>0</v>
      </c>
    </row>
    <row r="66" spans="1:6" ht="38.25">
      <c r="A66" s="200">
        <v>1262</v>
      </c>
      <c r="B66" s="22" t="s">
        <v>11</v>
      </c>
      <c r="C66" s="206"/>
      <c r="D66" s="193">
        <v>0</v>
      </c>
      <c r="E66" s="193" t="s">
        <v>719</v>
      </c>
      <c r="F66" s="193">
        <v>0</v>
      </c>
    </row>
    <row r="67" spans="1:6" ht="38.25">
      <c r="A67" s="199" t="s">
        <v>12</v>
      </c>
      <c r="B67" s="24" t="s">
        <v>280</v>
      </c>
      <c r="C67" s="206"/>
      <c r="D67" s="193">
        <v>0</v>
      </c>
      <c r="E67" s="193" t="s">
        <v>719</v>
      </c>
      <c r="F67" s="193">
        <v>0</v>
      </c>
    </row>
    <row r="68" spans="1:6" s="21" customFormat="1" ht="38.25">
      <c r="A68" s="204" t="s">
        <v>13</v>
      </c>
      <c r="B68" s="27" t="s">
        <v>282</v>
      </c>
      <c r="C68" s="208">
        <v>7400</v>
      </c>
      <c r="D68" s="195">
        <f>SUM(D69,D71,D73,D78,D82,D85,D88,D91,D94)</f>
        <v>299372.2</v>
      </c>
      <c r="E68" s="195">
        <f>SUM(E69,E71,E73,E78,E82,E85,E88,E91,E94)</f>
        <v>299372.2</v>
      </c>
      <c r="F68" s="195">
        <f>SUM(F69,F71,F73,F78,F82,F85,F88,F91,F94)</f>
        <v>0</v>
      </c>
    </row>
    <row r="69" spans="1:6" s="21" customFormat="1" ht="12.75">
      <c r="A69" s="204" t="s">
        <v>14</v>
      </c>
      <c r="B69" s="27" t="s">
        <v>612</v>
      </c>
      <c r="C69" s="208">
        <v>7411</v>
      </c>
      <c r="D69" s="195">
        <f>SUM(D70)</f>
        <v>0</v>
      </c>
      <c r="E69" s="194" t="s">
        <v>719</v>
      </c>
      <c r="F69" s="195">
        <f>SUM(F70)</f>
        <v>0</v>
      </c>
    </row>
    <row r="70" spans="1:6" ht="51">
      <c r="A70" s="199" t="s">
        <v>15</v>
      </c>
      <c r="B70" s="22" t="s">
        <v>284</v>
      </c>
      <c r="C70" s="206"/>
      <c r="D70" s="193">
        <v>0</v>
      </c>
      <c r="E70" s="193" t="s">
        <v>719</v>
      </c>
      <c r="F70" s="193">
        <v>0</v>
      </c>
    </row>
    <row r="71" spans="1:6" s="21" customFormat="1" ht="12.75">
      <c r="A71" s="204" t="s">
        <v>16</v>
      </c>
      <c r="B71" s="27" t="s">
        <v>17</v>
      </c>
      <c r="C71" s="208">
        <v>7412</v>
      </c>
      <c r="D71" s="195">
        <f>SUM(D72)</f>
        <v>0</v>
      </c>
      <c r="E71" s="195">
        <f>SUM(E72)</f>
        <v>0</v>
      </c>
      <c r="F71" s="194" t="s">
        <v>719</v>
      </c>
    </row>
    <row r="72" spans="1:6" ht="38.25">
      <c r="A72" s="199" t="s">
        <v>18</v>
      </c>
      <c r="B72" s="22" t="s">
        <v>295</v>
      </c>
      <c r="C72" s="206"/>
      <c r="D72" s="193">
        <v>0</v>
      </c>
      <c r="E72" s="193">
        <v>0</v>
      </c>
      <c r="F72" s="193" t="s">
        <v>719</v>
      </c>
    </row>
    <row r="73" spans="1:6" s="21" customFormat="1" ht="33.75" customHeight="1">
      <c r="A73" s="204" t="s">
        <v>19</v>
      </c>
      <c r="B73" s="27" t="s">
        <v>20</v>
      </c>
      <c r="C73" s="208">
        <v>7415</v>
      </c>
      <c r="D73" s="195">
        <f>SUM(D74:D77)</f>
        <v>207059.8</v>
      </c>
      <c r="E73" s="195">
        <f>SUM(E74:E77)</f>
        <v>207059.8</v>
      </c>
      <c r="F73" s="194" t="s">
        <v>719</v>
      </c>
    </row>
    <row r="74" spans="1:6" ht="37.5" customHeight="1">
      <c r="A74" s="199" t="s">
        <v>21</v>
      </c>
      <c r="B74" s="22" t="s">
        <v>296</v>
      </c>
      <c r="C74" s="206"/>
      <c r="D74" s="193">
        <f>E74</f>
        <v>125906.5</v>
      </c>
      <c r="E74" s="193">
        <v>125906.5</v>
      </c>
      <c r="F74" s="193" t="s">
        <v>719</v>
      </c>
    </row>
    <row r="75" spans="1:6" ht="38.25">
      <c r="A75" s="199" t="s">
        <v>22</v>
      </c>
      <c r="B75" s="22" t="s">
        <v>23</v>
      </c>
      <c r="C75" s="206"/>
      <c r="D75" s="193">
        <f>E75</f>
        <v>76274.9</v>
      </c>
      <c r="E75" s="193">
        <v>76274.9</v>
      </c>
      <c r="F75" s="193" t="s">
        <v>719</v>
      </c>
    </row>
    <row r="76" spans="1:6" ht="51">
      <c r="A76" s="199" t="s">
        <v>24</v>
      </c>
      <c r="B76" s="22" t="s">
        <v>25</v>
      </c>
      <c r="C76" s="206"/>
      <c r="D76" s="193">
        <f>E76</f>
        <v>4878.4</v>
      </c>
      <c r="E76" s="193">
        <v>4878.4</v>
      </c>
      <c r="F76" s="193" t="s">
        <v>719</v>
      </c>
    </row>
    <row r="77" spans="1:6" ht="12.75">
      <c r="A77" s="47" t="s">
        <v>26</v>
      </c>
      <c r="B77" s="22" t="s">
        <v>27</v>
      </c>
      <c r="C77" s="206"/>
      <c r="D77" s="193"/>
      <c r="E77" s="193"/>
      <c r="F77" s="193" t="s">
        <v>719</v>
      </c>
    </row>
    <row r="78" spans="1:6" s="21" customFormat="1" ht="51">
      <c r="A78" s="204" t="s">
        <v>28</v>
      </c>
      <c r="B78" s="27" t="s">
        <v>499</v>
      </c>
      <c r="C78" s="208">
        <v>7421</v>
      </c>
      <c r="D78" s="195">
        <f>SUM(D79:D81)</f>
        <v>68498.6</v>
      </c>
      <c r="E78" s="195">
        <f>SUM(E79:E81)</f>
        <v>68498.6</v>
      </c>
      <c r="F78" s="194" t="s">
        <v>719</v>
      </c>
    </row>
    <row r="79" spans="1:6" ht="102">
      <c r="A79" s="199" t="s">
        <v>29</v>
      </c>
      <c r="B79" s="22" t="s">
        <v>297</v>
      </c>
      <c r="C79" s="206"/>
      <c r="D79" s="193">
        <f>E79</f>
        <v>0</v>
      </c>
      <c r="E79" s="193">
        <v>0</v>
      </c>
      <c r="F79" s="193" t="s">
        <v>719</v>
      </c>
    </row>
    <row r="80" spans="1:6" s="21" customFormat="1" ht="51">
      <c r="A80" s="199" t="s">
        <v>30</v>
      </c>
      <c r="B80" s="22" t="s">
        <v>31</v>
      </c>
      <c r="C80" s="49"/>
      <c r="D80" s="193">
        <f>E80</f>
        <v>14625.5</v>
      </c>
      <c r="E80" s="193">
        <v>14625.5</v>
      </c>
      <c r="F80" s="193" t="s">
        <v>719</v>
      </c>
    </row>
    <row r="81" spans="1:6" s="21" customFormat="1" ht="63.75">
      <c r="A81" s="47" t="s">
        <v>500</v>
      </c>
      <c r="B81" s="22" t="s">
        <v>36</v>
      </c>
      <c r="C81" s="49"/>
      <c r="D81" s="193">
        <f>E81</f>
        <v>53873.1</v>
      </c>
      <c r="E81" s="193">
        <v>53873.1</v>
      </c>
      <c r="F81" s="193" t="s">
        <v>719</v>
      </c>
    </row>
    <row r="82" spans="1:6" s="21" customFormat="1" ht="26.25" customHeight="1">
      <c r="A82" s="204" t="s">
        <v>32</v>
      </c>
      <c r="B82" s="27" t="s">
        <v>501</v>
      </c>
      <c r="C82" s="208">
        <v>7422</v>
      </c>
      <c r="D82" s="195">
        <f>SUM(D83:D84)</f>
        <v>1050</v>
      </c>
      <c r="E82" s="195">
        <f>SUM(E83:E84)</f>
        <v>1050</v>
      </c>
      <c r="F82" s="194" t="s">
        <v>719</v>
      </c>
    </row>
    <row r="83" spans="1:6" s="21" customFormat="1" ht="12.75">
      <c r="A83" s="199" t="s">
        <v>33</v>
      </c>
      <c r="B83" s="22" t="s">
        <v>298</v>
      </c>
      <c r="C83" s="209"/>
      <c r="D83" s="193"/>
      <c r="E83" s="193"/>
      <c r="F83" s="193" t="s">
        <v>719</v>
      </c>
    </row>
    <row r="84" spans="1:6" ht="38.25">
      <c r="A84" s="199" t="s">
        <v>34</v>
      </c>
      <c r="B84" s="22" t="s">
        <v>35</v>
      </c>
      <c r="C84" s="49"/>
      <c r="D84" s="193">
        <f>E84</f>
        <v>1050</v>
      </c>
      <c r="E84" s="193">
        <v>1050</v>
      </c>
      <c r="F84" s="193" t="s">
        <v>719</v>
      </c>
    </row>
    <row r="85" spans="1:6" s="21" customFormat="1" ht="25.5">
      <c r="A85" s="204" t="s">
        <v>37</v>
      </c>
      <c r="B85" s="27" t="s">
        <v>38</v>
      </c>
      <c r="C85" s="208">
        <v>7431</v>
      </c>
      <c r="D85" s="195">
        <f>SUM(D86:D87)</f>
        <v>0</v>
      </c>
      <c r="E85" s="195">
        <f>SUM(E86:E87)</f>
        <v>0</v>
      </c>
      <c r="F85" s="194" t="s">
        <v>719</v>
      </c>
    </row>
    <row r="86" spans="1:6" ht="48.75" customHeight="1">
      <c r="A86" s="199" t="s">
        <v>39</v>
      </c>
      <c r="B86" s="22" t="s">
        <v>299</v>
      </c>
      <c r="C86" s="206"/>
      <c r="D86" s="193">
        <v>0</v>
      </c>
      <c r="E86" s="193">
        <v>0</v>
      </c>
      <c r="F86" s="193" t="s">
        <v>719</v>
      </c>
    </row>
    <row r="87" spans="1:6" s="21" customFormat="1" ht="38.25">
      <c r="A87" s="199" t="s">
        <v>40</v>
      </c>
      <c r="B87" s="22" t="s">
        <v>41</v>
      </c>
      <c r="C87" s="206"/>
      <c r="D87" s="193">
        <v>0</v>
      </c>
      <c r="E87" s="193">
        <v>0</v>
      </c>
      <c r="F87" s="193" t="s">
        <v>719</v>
      </c>
    </row>
    <row r="88" spans="1:6" s="21" customFormat="1" ht="26.25" customHeight="1">
      <c r="A88" s="204" t="s">
        <v>42</v>
      </c>
      <c r="B88" s="27" t="s">
        <v>43</v>
      </c>
      <c r="C88" s="208">
        <v>7441</v>
      </c>
      <c r="D88" s="195">
        <f>SUM(D89:D90)</f>
        <v>0</v>
      </c>
      <c r="E88" s="195">
        <f>SUM(E89:E90)</f>
        <v>0</v>
      </c>
      <c r="F88" s="194" t="s">
        <v>719</v>
      </c>
    </row>
    <row r="89" spans="1:6" s="21" customFormat="1" ht="116.25" customHeight="1">
      <c r="A89" s="47" t="s">
        <v>44</v>
      </c>
      <c r="B89" s="22" t="s">
        <v>300</v>
      </c>
      <c r="C89" s="206"/>
      <c r="D89" s="193">
        <v>0</v>
      </c>
      <c r="E89" s="193">
        <v>0</v>
      </c>
      <c r="F89" s="193" t="s">
        <v>719</v>
      </c>
    </row>
    <row r="90" spans="1:6" s="21" customFormat="1" ht="102">
      <c r="A90" s="47" t="s">
        <v>502</v>
      </c>
      <c r="B90" s="22" t="s">
        <v>266</v>
      </c>
      <c r="C90" s="206"/>
      <c r="D90" s="193">
        <v>0</v>
      </c>
      <c r="E90" s="193">
        <v>0</v>
      </c>
      <c r="F90" s="193" t="s">
        <v>719</v>
      </c>
    </row>
    <row r="91" spans="1:6" s="21" customFormat="1" ht="26.25" customHeight="1">
      <c r="A91" s="204" t="s">
        <v>45</v>
      </c>
      <c r="B91" s="27" t="s">
        <v>46</v>
      </c>
      <c r="C91" s="208">
        <v>7442</v>
      </c>
      <c r="D91" s="195">
        <f>SUM(D92:D93)</f>
        <v>0</v>
      </c>
      <c r="E91" s="194" t="s">
        <v>719</v>
      </c>
      <c r="F91" s="195">
        <f>SUM(F92:F93)</f>
        <v>0</v>
      </c>
    </row>
    <row r="92" spans="1:6" ht="112.5" customHeight="1">
      <c r="A92" s="199" t="s">
        <v>47</v>
      </c>
      <c r="B92" s="28" t="s">
        <v>301</v>
      </c>
      <c r="C92" s="206"/>
      <c r="D92" s="193">
        <v>0</v>
      </c>
      <c r="E92" s="193" t="s">
        <v>719</v>
      </c>
      <c r="F92" s="193">
        <v>0</v>
      </c>
    </row>
    <row r="93" spans="1:6" s="21" customFormat="1" ht="114.75">
      <c r="A93" s="199" t="s">
        <v>48</v>
      </c>
      <c r="B93" s="22" t="s">
        <v>267</v>
      </c>
      <c r="C93" s="206"/>
      <c r="D93" s="193">
        <v>0</v>
      </c>
      <c r="E93" s="193" t="s">
        <v>719</v>
      </c>
      <c r="F93" s="193">
        <v>0</v>
      </c>
    </row>
    <row r="94" spans="1:6" s="21" customFormat="1" ht="12.75">
      <c r="A94" s="264" t="s">
        <v>49</v>
      </c>
      <c r="B94" s="27" t="s">
        <v>302</v>
      </c>
      <c r="C94" s="208">
        <v>7452</v>
      </c>
      <c r="D94" s="195">
        <f>SUM(D95:D97)</f>
        <v>22763.8</v>
      </c>
      <c r="E94" s="195">
        <f>SUM(E95:E97)</f>
        <v>22763.8</v>
      </c>
      <c r="F94" s="195">
        <f>SUM(F95:F97)</f>
        <v>0</v>
      </c>
    </row>
    <row r="95" spans="1:6" ht="28.5" customHeight="1">
      <c r="A95" s="199" t="s">
        <v>50</v>
      </c>
      <c r="B95" s="22" t="s">
        <v>303</v>
      </c>
      <c r="C95" s="206"/>
      <c r="D95" s="193">
        <v>0</v>
      </c>
      <c r="E95" s="193" t="s">
        <v>719</v>
      </c>
      <c r="F95" s="193">
        <v>0</v>
      </c>
    </row>
    <row r="96" spans="1:6" ht="19.5" customHeight="1">
      <c r="A96" s="199" t="s">
        <v>51</v>
      </c>
      <c r="B96" s="22" t="s">
        <v>52</v>
      </c>
      <c r="C96" s="206"/>
      <c r="D96" s="193">
        <v>0</v>
      </c>
      <c r="E96" s="193" t="s">
        <v>719</v>
      </c>
      <c r="F96" s="193">
        <v>0</v>
      </c>
    </row>
    <row r="97" spans="1:6" ht="42.75" customHeight="1">
      <c r="A97" s="199" t="s">
        <v>53</v>
      </c>
      <c r="B97" s="22" t="s">
        <v>54</v>
      </c>
      <c r="C97" s="206"/>
      <c r="D97" s="193">
        <f>E97</f>
        <v>22763.8</v>
      </c>
      <c r="E97" s="196">
        <v>22763.8</v>
      </c>
      <c r="F97" s="196">
        <v>0</v>
      </c>
    </row>
    <row r="98" spans="2:6" ht="12.75">
      <c r="B98" s="1"/>
      <c r="D98" s="1"/>
      <c r="E98" s="1"/>
      <c r="F98" s="1"/>
    </row>
    <row r="99" spans="1:5" s="6" customFormat="1" ht="27" customHeight="1">
      <c r="A99" s="328" t="s">
        <v>55</v>
      </c>
      <c r="B99" s="329"/>
      <c r="C99" s="329"/>
      <c r="D99" s="329"/>
      <c r="E99" s="329"/>
    </row>
    <row r="100" spans="2:6" ht="12.75">
      <c r="B100" s="1"/>
      <c r="D100" s="1"/>
      <c r="E100" s="1"/>
      <c r="F100" s="1"/>
    </row>
    <row r="101" spans="2:6" ht="12.75">
      <c r="B101" s="1"/>
      <c r="D101" s="1"/>
      <c r="E101" s="1"/>
      <c r="F101" s="1"/>
    </row>
    <row r="102" spans="2:6" ht="12.75">
      <c r="B102" s="1"/>
      <c r="D102" s="1"/>
      <c r="E102" s="1"/>
      <c r="F102" s="1"/>
    </row>
    <row r="103" spans="2:6" ht="12.75">
      <c r="B103" s="1"/>
      <c r="D103" s="1"/>
      <c r="E103" s="1"/>
      <c r="F103" s="1"/>
    </row>
    <row r="104" spans="2:6" ht="12.75">
      <c r="B104" s="1"/>
      <c r="D104" s="1"/>
      <c r="E104" s="1"/>
      <c r="F104" s="1"/>
    </row>
    <row r="105" spans="2:6" ht="12.75">
      <c r="B105" s="1"/>
      <c r="D105" s="1"/>
      <c r="E105" s="1"/>
      <c r="F105" s="1"/>
    </row>
    <row r="106" spans="2:6" ht="12.75">
      <c r="B106" s="1"/>
      <c r="D106" s="1"/>
      <c r="E106" s="1"/>
      <c r="F106" s="1"/>
    </row>
    <row r="107" spans="2:6" ht="12.75">
      <c r="B107" s="1"/>
      <c r="D107" s="1"/>
      <c r="E107" s="1"/>
      <c r="F107" s="1"/>
    </row>
    <row r="108" spans="2:6" ht="12.75">
      <c r="B108" s="1"/>
      <c r="D108" s="1"/>
      <c r="E108" s="1"/>
      <c r="F108" s="1"/>
    </row>
    <row r="109" spans="2:6" ht="12.75">
      <c r="B109" s="1"/>
      <c r="D109" s="1"/>
      <c r="E109" s="1"/>
      <c r="F109" s="1"/>
    </row>
    <row r="110" spans="2:6" ht="12.75">
      <c r="B110" s="1"/>
      <c r="D110" s="1"/>
      <c r="E110" s="1"/>
      <c r="F110" s="1"/>
    </row>
    <row r="111" spans="2:6" ht="12.75">
      <c r="B111" s="1"/>
      <c r="D111" s="1"/>
      <c r="E111" s="1"/>
      <c r="F111" s="1"/>
    </row>
    <row r="112" spans="2:6" ht="12.75">
      <c r="B112" s="1"/>
      <c r="D112" s="1"/>
      <c r="E112" s="1"/>
      <c r="F112" s="1"/>
    </row>
    <row r="113" spans="2:6" ht="12.75">
      <c r="B113" s="1"/>
      <c r="D113" s="1"/>
      <c r="E113" s="1"/>
      <c r="F113" s="1"/>
    </row>
    <row r="114" spans="2:6" ht="12.75">
      <c r="B114" s="1"/>
      <c r="D114" s="1"/>
      <c r="E114" s="1"/>
      <c r="F114" s="1"/>
    </row>
    <row r="115" spans="2:6" ht="12.75">
      <c r="B115" s="1"/>
      <c r="D115" s="1"/>
      <c r="E115" s="1"/>
      <c r="F115" s="1"/>
    </row>
    <row r="116" spans="2:6" ht="12.75">
      <c r="B116" s="1"/>
      <c r="D116" s="1"/>
      <c r="E116" s="1"/>
      <c r="F116" s="1"/>
    </row>
    <row r="117" spans="2:6" ht="12.75">
      <c r="B117" s="1"/>
      <c r="D117" s="1"/>
      <c r="E117" s="1"/>
      <c r="F117" s="1"/>
    </row>
    <row r="118" spans="2:6" ht="12.75">
      <c r="B118" s="1"/>
      <c r="D118" s="1"/>
      <c r="E118" s="1"/>
      <c r="F118" s="1"/>
    </row>
    <row r="119" spans="2:6" ht="12.75">
      <c r="B119" s="1"/>
      <c r="D119" s="1"/>
      <c r="E119" s="1"/>
      <c r="F119" s="1"/>
    </row>
    <row r="120" spans="2:6" ht="12.75">
      <c r="B120" s="1"/>
      <c r="D120" s="1"/>
      <c r="E120" s="1"/>
      <c r="F120" s="1"/>
    </row>
    <row r="121" spans="2:6" ht="12.75">
      <c r="B121" s="1"/>
      <c r="D121" s="1"/>
      <c r="E121" s="1"/>
      <c r="F121" s="1"/>
    </row>
    <row r="122" spans="2:6" ht="12.75">
      <c r="B122" s="1"/>
      <c r="D122" s="1"/>
      <c r="E122" s="1"/>
      <c r="F122" s="1"/>
    </row>
    <row r="123" spans="2:6" ht="12.75">
      <c r="B123" s="1"/>
      <c r="D123" s="1"/>
      <c r="E123" s="1"/>
      <c r="F123" s="1"/>
    </row>
    <row r="124" spans="2:6" ht="12.75">
      <c r="B124" s="1"/>
      <c r="D124" s="1"/>
      <c r="E124" s="1"/>
      <c r="F124" s="1"/>
    </row>
    <row r="125" spans="2:6" ht="12.75">
      <c r="B125" s="1"/>
      <c r="D125" s="1"/>
      <c r="E125" s="1"/>
      <c r="F125" s="1"/>
    </row>
    <row r="126" spans="2:6" ht="12.75">
      <c r="B126" s="1"/>
      <c r="D126" s="1"/>
      <c r="E126" s="1"/>
      <c r="F126" s="1"/>
    </row>
    <row r="127" spans="2:6" ht="12.75">
      <c r="B127" s="1"/>
      <c r="D127" s="1"/>
      <c r="E127" s="1"/>
      <c r="F127" s="1"/>
    </row>
    <row r="128" spans="2:6" ht="12.75">
      <c r="B128" s="1"/>
      <c r="D128" s="1"/>
      <c r="E128" s="1"/>
      <c r="F128" s="1"/>
    </row>
    <row r="129" spans="2:6" ht="12.75">
      <c r="B129" s="1"/>
      <c r="D129" s="1"/>
      <c r="E129" s="1"/>
      <c r="F129" s="1"/>
    </row>
    <row r="130" spans="2:6" ht="12.75">
      <c r="B130" s="1"/>
      <c r="D130" s="1"/>
      <c r="E130" s="1"/>
      <c r="F130" s="1"/>
    </row>
    <row r="131" spans="2:6" ht="12.75">
      <c r="B131" s="1"/>
      <c r="D131" s="1"/>
      <c r="E131" s="1"/>
      <c r="F131" s="1"/>
    </row>
    <row r="132" spans="2:6" ht="12.75">
      <c r="B132" s="1"/>
      <c r="D132" s="1"/>
      <c r="E132" s="1"/>
      <c r="F132" s="1"/>
    </row>
    <row r="133" spans="2:6" ht="12.75">
      <c r="B133" s="1"/>
      <c r="D133" s="1"/>
      <c r="E133" s="1"/>
      <c r="F133" s="1"/>
    </row>
    <row r="134" spans="2:6" ht="12.75">
      <c r="B134" s="1"/>
      <c r="D134" s="1"/>
      <c r="E134" s="1"/>
      <c r="F134" s="1"/>
    </row>
    <row r="135" spans="2:6" ht="12.75">
      <c r="B135" s="1"/>
      <c r="D135" s="1"/>
      <c r="E135" s="1"/>
      <c r="F135" s="1"/>
    </row>
  </sheetData>
  <sheetProtection/>
  <protectedRanges>
    <protectedRange sqref="E49" name="Range7_1"/>
    <protectedRange sqref="F95:F97 E86:E87 E97 E89:E90 F92:F93 E83:E84 E81" name="Range4_1"/>
    <protectedRange sqref="E53 E28:E36 E39:E40 F55 E43:E46 F51 E57" name="Range2_1"/>
    <protectedRange sqref="E19:E25 E12:E13 E15" name="Range1_1"/>
    <protectedRange sqref="E74:E77 E59:E63 F65:F67 E79:E80 F70 E72" name="Range3_1"/>
    <protectedRange sqref="A1:F3" name="Range5_1"/>
    <protectedRange sqref="E26:E27" name="Range6_1"/>
  </protectedRanges>
  <mergeCells count="9">
    <mergeCell ref="A1:F1"/>
    <mergeCell ref="A2:F2"/>
    <mergeCell ref="A3:F3"/>
    <mergeCell ref="D5:F5"/>
    <mergeCell ref="A99:E99"/>
    <mergeCell ref="A6:A7"/>
    <mergeCell ref="B6:B7"/>
    <mergeCell ref="C6:C7"/>
    <mergeCell ref="D6:D7"/>
  </mergeCells>
  <printOptions/>
  <pageMargins left="0" right="0" top="0" bottom="0" header="0.511811023622047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5"/>
  <sheetViews>
    <sheetView view="pageBreakPreview" zoomScaleSheetLayoutView="100" zoomScalePageLayoutView="0" workbookViewId="0" topLeftCell="A271">
      <selection activeCell="E7" sqref="E7"/>
    </sheetView>
  </sheetViews>
  <sheetFormatPr defaultColWidth="9.140625" defaultRowHeight="12.75"/>
  <cols>
    <col min="1" max="1" width="4.57421875" style="52" customWidth="1"/>
    <col min="2" max="2" width="3.7109375" style="61" customWidth="1"/>
    <col min="3" max="3" width="3.7109375" style="62" customWidth="1"/>
    <col min="4" max="4" width="3.7109375" style="63" customWidth="1"/>
    <col min="5" max="5" width="47.7109375" style="56" customWidth="1"/>
    <col min="6" max="6" width="11.7109375" style="30" customWidth="1"/>
    <col min="7" max="7" width="10.28125" style="30" customWidth="1"/>
    <col min="8" max="8" width="11.28125" style="30" customWidth="1"/>
    <col min="9" max="9" width="16.421875" style="30" customWidth="1"/>
    <col min="10" max="10" width="18.57421875" style="30" bestFit="1" customWidth="1"/>
    <col min="11" max="11" width="13.28125" style="30" bestFit="1" customWidth="1"/>
    <col min="12" max="16384" width="9.140625" style="30" customWidth="1"/>
  </cols>
  <sheetData>
    <row r="1" spans="1:8" s="10" customFormat="1" ht="15">
      <c r="A1" s="336" t="s">
        <v>289</v>
      </c>
      <c r="B1" s="336"/>
      <c r="C1" s="336"/>
      <c r="D1" s="336"/>
      <c r="E1" s="336"/>
      <c r="F1" s="336"/>
      <c r="G1" s="336"/>
      <c r="H1" s="336"/>
    </row>
    <row r="2" spans="1:8" s="10" customFormat="1" ht="15">
      <c r="A2" s="337" t="s">
        <v>288</v>
      </c>
      <c r="B2" s="337"/>
      <c r="C2" s="337"/>
      <c r="D2" s="337"/>
      <c r="E2" s="337"/>
      <c r="F2" s="337"/>
      <c r="G2" s="337"/>
      <c r="H2" s="337"/>
    </row>
    <row r="3" spans="1:8" s="10" customFormat="1" ht="13.5" thickBot="1">
      <c r="A3" s="338"/>
      <c r="B3" s="338"/>
      <c r="C3" s="338"/>
      <c r="D3" s="338"/>
      <c r="E3" s="338"/>
      <c r="F3" s="338"/>
      <c r="G3" s="338"/>
      <c r="H3" s="338"/>
    </row>
    <row r="4" spans="1:10" ht="45.75" customHeight="1" thickBot="1">
      <c r="A4" s="347" t="s">
        <v>56</v>
      </c>
      <c r="B4" s="350" t="s">
        <v>57</v>
      </c>
      <c r="C4" s="353" t="s">
        <v>58</v>
      </c>
      <c r="D4" s="353" t="s">
        <v>59</v>
      </c>
      <c r="E4" s="341" t="s">
        <v>60</v>
      </c>
      <c r="F4" s="344" t="s">
        <v>708</v>
      </c>
      <c r="G4" s="345"/>
      <c r="H4" s="346"/>
      <c r="J4" s="280"/>
    </row>
    <row r="5" spans="1:8" s="34" customFormat="1" ht="26.25" customHeight="1">
      <c r="A5" s="348"/>
      <c r="B5" s="351"/>
      <c r="C5" s="354"/>
      <c r="D5" s="354"/>
      <c r="E5" s="342"/>
      <c r="F5" s="31" t="s">
        <v>61</v>
      </c>
      <c r="G5" s="32" t="s">
        <v>62</v>
      </c>
      <c r="H5" s="33"/>
    </row>
    <row r="6" spans="1:8" s="38" customFormat="1" ht="42.75" customHeight="1" thickBot="1">
      <c r="A6" s="349"/>
      <c r="B6" s="352"/>
      <c r="C6" s="355"/>
      <c r="D6" s="355"/>
      <c r="E6" s="343"/>
      <c r="F6" s="35" t="s">
        <v>63</v>
      </c>
      <c r="G6" s="36" t="s">
        <v>64</v>
      </c>
      <c r="H6" s="37" t="s">
        <v>65</v>
      </c>
    </row>
    <row r="7" spans="1:8" s="40" customFormat="1" ht="15.75" thickBot="1">
      <c r="A7" s="39">
        <v>1</v>
      </c>
      <c r="B7" s="265">
        <v>2</v>
      </c>
      <c r="C7" s="265">
        <v>3</v>
      </c>
      <c r="D7" s="266">
        <v>4</v>
      </c>
      <c r="E7" s="267">
        <v>5</v>
      </c>
      <c r="F7" s="210">
        <v>6</v>
      </c>
      <c r="G7" s="211">
        <v>7</v>
      </c>
      <c r="H7" s="212">
        <v>8</v>
      </c>
    </row>
    <row r="8" spans="1:11" s="42" customFormat="1" ht="32.25" thickBot="1">
      <c r="A8" s="41">
        <v>2000</v>
      </c>
      <c r="B8" s="227" t="s">
        <v>66</v>
      </c>
      <c r="C8" s="268" t="s">
        <v>719</v>
      </c>
      <c r="D8" s="268" t="s">
        <v>719</v>
      </c>
      <c r="E8" s="269" t="s">
        <v>304</v>
      </c>
      <c r="F8" s="304">
        <f>SUM(F9,F45,F62,F88,F141,F161,F181,F210,F240,F271,F303)</f>
        <v>721756.4</v>
      </c>
      <c r="G8" s="304">
        <f>SUM(G9,G45,G62,G88,G141,G161,G181,G210,G240,G271,G303)</f>
        <v>497794</v>
      </c>
      <c r="H8" s="304">
        <f>SUM(H9,H45,H62,H88,H141,H161,H181,H210,H240,H271,H303)</f>
        <v>223962.4</v>
      </c>
      <c r="I8" s="95"/>
      <c r="J8" s="278"/>
      <c r="K8" s="278"/>
    </row>
    <row r="9" spans="1:11" s="45" customFormat="1" ht="49.5" customHeight="1">
      <c r="A9" s="43">
        <v>2100</v>
      </c>
      <c r="B9" s="47" t="s">
        <v>67</v>
      </c>
      <c r="C9" s="47" t="s">
        <v>68</v>
      </c>
      <c r="D9" s="47" t="s">
        <v>68</v>
      </c>
      <c r="E9" s="269" t="s">
        <v>305</v>
      </c>
      <c r="F9" s="249">
        <f>SUM(F11,F16,F20,F25,F28,F31,F34,F37)</f>
        <v>149542</v>
      </c>
      <c r="G9" s="249">
        <f>SUM(G11,G16,G20,G25,G28,G31,G34,G37)</f>
        <v>122767</v>
      </c>
      <c r="H9" s="249">
        <f>SUM(H11,H16,H20,H25,H28,H31,H34,H37)</f>
        <v>26775</v>
      </c>
      <c r="I9" s="277"/>
      <c r="J9" s="277"/>
      <c r="K9" s="272"/>
    </row>
    <row r="10" spans="1:10" ht="18" customHeight="1">
      <c r="A10" s="43"/>
      <c r="B10" s="47"/>
      <c r="C10" s="47"/>
      <c r="D10" s="47"/>
      <c r="E10" s="269" t="s">
        <v>713</v>
      </c>
      <c r="F10" s="214"/>
      <c r="G10" s="214"/>
      <c r="H10" s="214"/>
      <c r="I10" s="273"/>
      <c r="J10" s="273"/>
    </row>
    <row r="11" spans="1:11" s="300" customFormat="1" ht="40.5" customHeight="1">
      <c r="A11" s="293">
        <v>2110</v>
      </c>
      <c r="B11" s="294" t="s">
        <v>67</v>
      </c>
      <c r="C11" s="294" t="s">
        <v>69</v>
      </c>
      <c r="D11" s="294" t="s">
        <v>68</v>
      </c>
      <c r="E11" s="295" t="s">
        <v>70</v>
      </c>
      <c r="F11" s="296">
        <f>SUM(F13:F15)</f>
        <v>139022.4</v>
      </c>
      <c r="G11" s="296">
        <f>SUM(G13:G15)</f>
        <v>113522.4</v>
      </c>
      <c r="H11" s="296">
        <f>SUM(H13:H15)</f>
        <v>25500</v>
      </c>
      <c r="I11" s="297"/>
      <c r="J11" s="298"/>
      <c r="K11" s="299"/>
    </row>
    <row r="12" spans="1:8" s="300" customFormat="1" ht="12" customHeight="1">
      <c r="A12" s="293"/>
      <c r="B12" s="294"/>
      <c r="C12" s="294"/>
      <c r="D12" s="294"/>
      <c r="E12" s="295" t="s">
        <v>71</v>
      </c>
      <c r="F12" s="296"/>
      <c r="G12" s="296"/>
      <c r="H12" s="296"/>
    </row>
    <row r="13" spans="1:15" s="302" customFormat="1" ht="19.5" customHeight="1">
      <c r="A13" s="293">
        <v>2111</v>
      </c>
      <c r="B13" s="294" t="s">
        <v>67</v>
      </c>
      <c r="C13" s="294" t="s">
        <v>69</v>
      </c>
      <c r="D13" s="294" t="s">
        <v>69</v>
      </c>
      <c r="E13" s="295" t="s">
        <v>72</v>
      </c>
      <c r="F13" s="296">
        <f>SUM(G13:H13)</f>
        <v>139022.4</v>
      </c>
      <c r="G13" s="296">
        <f>'[1]hatvac 2'!$F$12</f>
        <v>113522.4</v>
      </c>
      <c r="H13" s="296">
        <f>'[1]hatvac 2 f'!$H$14</f>
        <v>25500</v>
      </c>
      <c r="I13" s="297"/>
      <c r="J13" s="301"/>
      <c r="O13" s="297"/>
    </row>
    <row r="14" spans="1:9" s="302" customFormat="1" ht="16.5" customHeight="1">
      <c r="A14" s="293">
        <v>2112</v>
      </c>
      <c r="B14" s="294" t="s">
        <v>67</v>
      </c>
      <c r="C14" s="294" t="s">
        <v>69</v>
      </c>
      <c r="D14" s="294" t="s">
        <v>73</v>
      </c>
      <c r="E14" s="295" t="s">
        <v>74</v>
      </c>
      <c r="F14" s="296">
        <f>SUM(G14:H14)</f>
        <v>0</v>
      </c>
      <c r="G14" s="296">
        <v>0</v>
      </c>
      <c r="H14" s="296">
        <v>0</v>
      </c>
      <c r="I14" s="301"/>
    </row>
    <row r="15" spans="1:10" s="302" customFormat="1" ht="15" customHeight="1">
      <c r="A15" s="293">
        <v>2113</v>
      </c>
      <c r="B15" s="294" t="s">
        <v>67</v>
      </c>
      <c r="C15" s="294" t="s">
        <v>69</v>
      </c>
      <c r="D15" s="294" t="s">
        <v>75</v>
      </c>
      <c r="E15" s="295" t="s">
        <v>76</v>
      </c>
      <c r="F15" s="296">
        <f>SUM(G15:H15)</f>
        <v>0</v>
      </c>
      <c r="G15" s="296">
        <v>0</v>
      </c>
      <c r="H15" s="296">
        <v>0</v>
      </c>
      <c r="I15" s="301"/>
      <c r="J15" s="303"/>
    </row>
    <row r="16" spans="1:9" s="302" customFormat="1" ht="15" customHeight="1">
      <c r="A16" s="293">
        <v>2120</v>
      </c>
      <c r="B16" s="294" t="s">
        <v>67</v>
      </c>
      <c r="C16" s="294" t="s">
        <v>73</v>
      </c>
      <c r="D16" s="294" t="s">
        <v>68</v>
      </c>
      <c r="E16" s="295" t="s">
        <v>77</v>
      </c>
      <c r="F16" s="296">
        <f>SUM(F18:F19)</f>
        <v>0</v>
      </c>
      <c r="G16" s="296">
        <v>0</v>
      </c>
      <c r="H16" s="296">
        <v>0</v>
      </c>
      <c r="I16" s="301"/>
    </row>
    <row r="17" spans="1:8" s="300" customFormat="1" ht="12" customHeight="1">
      <c r="A17" s="293"/>
      <c r="B17" s="294"/>
      <c r="C17" s="294"/>
      <c r="D17" s="294"/>
      <c r="E17" s="295" t="s">
        <v>71</v>
      </c>
      <c r="F17" s="296"/>
      <c r="G17" s="296">
        <v>0</v>
      </c>
      <c r="H17" s="296">
        <v>0</v>
      </c>
    </row>
    <row r="18" spans="1:8" s="302" customFormat="1" ht="10.5" customHeight="1">
      <c r="A18" s="293">
        <v>2121</v>
      </c>
      <c r="B18" s="294" t="s">
        <v>67</v>
      </c>
      <c r="C18" s="294" t="s">
        <v>73</v>
      </c>
      <c r="D18" s="294" t="s">
        <v>69</v>
      </c>
      <c r="E18" s="295" t="s">
        <v>78</v>
      </c>
      <c r="F18" s="296">
        <f>SUM(G18:H18)</f>
        <v>0</v>
      </c>
      <c r="G18" s="296">
        <v>0</v>
      </c>
      <c r="H18" s="296">
        <v>0</v>
      </c>
    </row>
    <row r="19" spans="1:8" s="302" customFormat="1" ht="24.75" customHeight="1">
      <c r="A19" s="293">
        <v>2122</v>
      </c>
      <c r="B19" s="294" t="s">
        <v>67</v>
      </c>
      <c r="C19" s="294" t="s">
        <v>73</v>
      </c>
      <c r="D19" s="294" t="s">
        <v>73</v>
      </c>
      <c r="E19" s="295" t="s">
        <v>79</v>
      </c>
      <c r="F19" s="296">
        <f>SUM(G19:H19)</f>
        <v>0</v>
      </c>
      <c r="G19" s="296">
        <v>0</v>
      </c>
      <c r="H19" s="296">
        <v>0</v>
      </c>
    </row>
    <row r="20" spans="1:9" s="302" customFormat="1" ht="14.25" customHeight="1">
      <c r="A20" s="293">
        <v>2130</v>
      </c>
      <c r="B20" s="294" t="s">
        <v>67</v>
      </c>
      <c r="C20" s="294" t="s">
        <v>75</v>
      </c>
      <c r="D20" s="294" t="s">
        <v>68</v>
      </c>
      <c r="E20" s="295" t="s">
        <v>80</v>
      </c>
      <c r="F20" s="296">
        <f>SUM(F22:F24)</f>
        <v>4884.6</v>
      </c>
      <c r="G20" s="296">
        <f>SUM(G22:G24)</f>
        <v>4884.6</v>
      </c>
      <c r="H20" s="296">
        <f>SUM(H22:H24)</f>
        <v>0</v>
      </c>
      <c r="I20" s="301"/>
    </row>
    <row r="21" spans="1:8" s="300" customFormat="1" ht="10.5" customHeight="1">
      <c r="A21" s="293"/>
      <c r="B21" s="294"/>
      <c r="C21" s="294"/>
      <c r="D21" s="294"/>
      <c r="E21" s="295" t="s">
        <v>71</v>
      </c>
      <c r="F21" s="296"/>
      <c r="G21" s="296"/>
      <c r="H21" s="296"/>
    </row>
    <row r="22" spans="1:8" s="302" customFormat="1" ht="31.5" customHeight="1">
      <c r="A22" s="293">
        <v>2131</v>
      </c>
      <c r="B22" s="294" t="s">
        <v>67</v>
      </c>
      <c r="C22" s="294" t="s">
        <v>75</v>
      </c>
      <c r="D22" s="294" t="s">
        <v>69</v>
      </c>
      <c r="E22" s="295" t="s">
        <v>81</v>
      </c>
      <c r="F22" s="296">
        <f>SUM(G22:H22)</f>
        <v>3992.6</v>
      </c>
      <c r="G22" s="296">
        <f>'[1]hatvac 2'!$F$15</f>
        <v>3992.6</v>
      </c>
      <c r="H22" s="296">
        <f>'[1]hatvac 2 f'!$H$17</f>
        <v>0</v>
      </c>
    </row>
    <row r="23" spans="1:8" s="302" customFormat="1" ht="14.25" customHeight="1">
      <c r="A23" s="293">
        <v>2132</v>
      </c>
      <c r="B23" s="294" t="s">
        <v>67</v>
      </c>
      <c r="C23" s="294">
        <v>3</v>
      </c>
      <c r="D23" s="294">
        <v>2</v>
      </c>
      <c r="E23" s="295" t="s">
        <v>82</v>
      </c>
      <c r="F23" s="296">
        <f>SUM(G23:H23)</f>
        <v>0</v>
      </c>
      <c r="G23" s="296">
        <v>0</v>
      </c>
      <c r="H23" s="296">
        <v>0</v>
      </c>
    </row>
    <row r="24" spans="1:8" s="302" customFormat="1" ht="20.25" customHeight="1">
      <c r="A24" s="293">
        <v>2133</v>
      </c>
      <c r="B24" s="294" t="s">
        <v>67</v>
      </c>
      <c r="C24" s="294">
        <v>3</v>
      </c>
      <c r="D24" s="294">
        <v>3</v>
      </c>
      <c r="E24" s="295" t="s">
        <v>83</v>
      </c>
      <c r="F24" s="296">
        <f>SUM(G24:H24)</f>
        <v>892</v>
      </c>
      <c r="G24" s="296">
        <f>'[1]hatvac 2'!$F$16</f>
        <v>892</v>
      </c>
      <c r="H24" s="296">
        <f>'[1]hatvac 2 f'!$H$18</f>
        <v>0</v>
      </c>
    </row>
    <row r="25" spans="1:8" s="302" customFormat="1" ht="12.75" customHeight="1">
      <c r="A25" s="293">
        <v>2140</v>
      </c>
      <c r="B25" s="294" t="s">
        <v>67</v>
      </c>
      <c r="C25" s="294">
        <v>4</v>
      </c>
      <c r="D25" s="294">
        <v>0</v>
      </c>
      <c r="E25" s="295" t="s">
        <v>84</v>
      </c>
      <c r="F25" s="296">
        <f>SUM(F27)</f>
        <v>0</v>
      </c>
      <c r="G25" s="296">
        <v>0</v>
      </c>
      <c r="H25" s="296">
        <v>0</v>
      </c>
    </row>
    <row r="26" spans="1:8" s="300" customFormat="1" ht="10.5" customHeight="1">
      <c r="A26" s="293"/>
      <c r="B26" s="294"/>
      <c r="C26" s="294"/>
      <c r="D26" s="294"/>
      <c r="E26" s="295" t="s">
        <v>71</v>
      </c>
      <c r="F26" s="296"/>
      <c r="G26" s="296"/>
      <c r="H26" s="296"/>
    </row>
    <row r="27" spans="1:8" ht="17.25" customHeight="1">
      <c r="A27" s="46">
        <v>2141</v>
      </c>
      <c r="B27" s="47" t="s">
        <v>67</v>
      </c>
      <c r="C27" s="47">
        <v>4</v>
      </c>
      <c r="D27" s="47">
        <v>1</v>
      </c>
      <c r="E27" s="269" t="s">
        <v>85</v>
      </c>
      <c r="F27" s="214">
        <f>SUM(G27:H27)</f>
        <v>0</v>
      </c>
      <c r="G27" s="214">
        <v>0</v>
      </c>
      <c r="H27" s="214">
        <v>0</v>
      </c>
    </row>
    <row r="28" spans="1:8" s="302" customFormat="1" ht="24.75" customHeight="1">
      <c r="A28" s="293">
        <v>2150</v>
      </c>
      <c r="B28" s="294" t="s">
        <v>67</v>
      </c>
      <c r="C28" s="294">
        <v>5</v>
      </c>
      <c r="D28" s="294">
        <v>0</v>
      </c>
      <c r="E28" s="295" t="s">
        <v>86</v>
      </c>
      <c r="F28" s="296">
        <f>SUM(F30)</f>
        <v>1275</v>
      </c>
      <c r="G28" s="296">
        <f>SUM(G30)</f>
        <v>0</v>
      </c>
      <c r="H28" s="296">
        <f>SUM(H30)</f>
        <v>1275</v>
      </c>
    </row>
    <row r="29" spans="1:8" s="300" customFormat="1" ht="10.5" customHeight="1">
      <c r="A29" s="293"/>
      <c r="B29" s="294"/>
      <c r="C29" s="294"/>
      <c r="D29" s="294"/>
      <c r="E29" s="295" t="s">
        <v>71</v>
      </c>
      <c r="F29" s="296"/>
      <c r="G29" s="296"/>
      <c r="H29" s="296"/>
    </row>
    <row r="30" spans="1:8" s="302" customFormat="1" ht="27.75" customHeight="1">
      <c r="A30" s="293">
        <v>2151</v>
      </c>
      <c r="B30" s="294" t="s">
        <v>67</v>
      </c>
      <c r="C30" s="294">
        <v>5</v>
      </c>
      <c r="D30" s="294">
        <v>1</v>
      </c>
      <c r="E30" s="295" t="s">
        <v>87</v>
      </c>
      <c r="F30" s="296">
        <f>SUM(G30:H30)</f>
        <v>1275</v>
      </c>
      <c r="G30" s="296">
        <v>0</v>
      </c>
      <c r="H30" s="296">
        <f>'[1]hatvac 2 f'!$H$22</f>
        <v>1275</v>
      </c>
    </row>
    <row r="31" spans="1:8" s="302" customFormat="1" ht="26.25" customHeight="1">
      <c r="A31" s="293">
        <v>2160</v>
      </c>
      <c r="B31" s="294" t="s">
        <v>67</v>
      </c>
      <c r="C31" s="294">
        <v>6</v>
      </c>
      <c r="D31" s="294">
        <v>0</v>
      </c>
      <c r="E31" s="295" t="s">
        <v>88</v>
      </c>
      <c r="F31" s="296">
        <f>SUM(F33)</f>
        <v>4360</v>
      </c>
      <c r="G31" s="296">
        <f>SUM(G33)</f>
        <v>4360</v>
      </c>
      <c r="H31" s="296">
        <f>SUM(H33)</f>
        <v>0</v>
      </c>
    </row>
    <row r="32" spans="1:8" s="300" customFormat="1" ht="10.5" customHeight="1">
      <c r="A32" s="293"/>
      <c r="B32" s="294"/>
      <c r="C32" s="294"/>
      <c r="D32" s="294"/>
      <c r="E32" s="295" t="s">
        <v>71</v>
      </c>
      <c r="F32" s="296"/>
      <c r="G32" s="296"/>
      <c r="H32" s="296"/>
    </row>
    <row r="33" spans="1:8" s="302" customFormat="1" ht="28.5" customHeight="1">
      <c r="A33" s="293">
        <v>2161</v>
      </c>
      <c r="B33" s="294" t="s">
        <v>67</v>
      </c>
      <c r="C33" s="294">
        <v>6</v>
      </c>
      <c r="D33" s="294">
        <v>1</v>
      </c>
      <c r="E33" s="295" t="s">
        <v>89</v>
      </c>
      <c r="F33" s="296">
        <f>SUM(G33:H33)</f>
        <v>4360</v>
      </c>
      <c r="G33" s="296">
        <f>'[1]hatvac 2'!$F$20</f>
        <v>4360</v>
      </c>
      <c r="H33" s="296">
        <f>'[1]hatvac 2 f'!$H$24</f>
        <v>0</v>
      </c>
    </row>
    <row r="34" spans="1:8" s="302" customFormat="1" ht="15">
      <c r="A34" s="293">
        <v>2170</v>
      </c>
      <c r="B34" s="294" t="s">
        <v>67</v>
      </c>
      <c r="C34" s="294">
        <v>7</v>
      </c>
      <c r="D34" s="294">
        <v>0</v>
      </c>
      <c r="E34" s="295" t="s">
        <v>90</v>
      </c>
      <c r="F34" s="296">
        <f>SUM(F36)</f>
        <v>0</v>
      </c>
      <c r="G34" s="296">
        <f>SUM(G36)</f>
        <v>0</v>
      </c>
      <c r="H34" s="296">
        <f>SUM(H36)</f>
        <v>0</v>
      </c>
    </row>
    <row r="35" spans="1:8" s="300" customFormat="1" ht="10.5" customHeight="1">
      <c r="A35" s="293"/>
      <c r="B35" s="294"/>
      <c r="C35" s="294"/>
      <c r="D35" s="294"/>
      <c r="E35" s="295" t="s">
        <v>71</v>
      </c>
      <c r="F35" s="296"/>
      <c r="G35" s="296"/>
      <c r="H35" s="296"/>
    </row>
    <row r="36" spans="1:8" s="302" customFormat="1" ht="15">
      <c r="A36" s="293">
        <v>2171</v>
      </c>
      <c r="B36" s="294" t="s">
        <v>67</v>
      </c>
      <c r="C36" s="294">
        <v>7</v>
      </c>
      <c r="D36" s="294">
        <v>1</v>
      </c>
      <c r="E36" s="295" t="s">
        <v>90</v>
      </c>
      <c r="F36" s="296">
        <f>SUM(G36:H36)</f>
        <v>0</v>
      </c>
      <c r="G36" s="296">
        <v>0</v>
      </c>
      <c r="H36" s="296">
        <v>0</v>
      </c>
    </row>
    <row r="37" spans="1:8" s="302" customFormat="1" ht="29.25" customHeight="1">
      <c r="A37" s="293">
        <v>2180</v>
      </c>
      <c r="B37" s="294" t="s">
        <v>67</v>
      </c>
      <c r="C37" s="294">
        <v>8</v>
      </c>
      <c r="D37" s="294">
        <v>0</v>
      </c>
      <c r="E37" s="295" t="s">
        <v>91</v>
      </c>
      <c r="F37" s="296">
        <f>SUM(F39)</f>
        <v>0</v>
      </c>
      <c r="G37" s="296">
        <f>SUM(G39)</f>
        <v>0</v>
      </c>
      <c r="H37" s="296">
        <f>SUM(H39)</f>
        <v>0</v>
      </c>
    </row>
    <row r="38" spans="1:8" s="300" customFormat="1" ht="13.5" customHeight="1">
      <c r="A38" s="293"/>
      <c r="B38" s="294"/>
      <c r="C38" s="294"/>
      <c r="D38" s="294"/>
      <c r="E38" s="295" t="s">
        <v>71</v>
      </c>
      <c r="F38" s="296"/>
      <c r="G38" s="296"/>
      <c r="H38" s="296"/>
    </row>
    <row r="39" spans="1:8" s="302" customFormat="1" ht="25.5" customHeight="1">
      <c r="A39" s="293">
        <v>2181</v>
      </c>
      <c r="B39" s="294" t="s">
        <v>67</v>
      </c>
      <c r="C39" s="294">
        <v>8</v>
      </c>
      <c r="D39" s="294">
        <v>1</v>
      </c>
      <c r="E39" s="295" t="s">
        <v>91</v>
      </c>
      <c r="F39" s="296">
        <f>SUM(F41:F42)</f>
        <v>0</v>
      </c>
      <c r="G39" s="296">
        <v>0</v>
      </c>
      <c r="H39" s="296">
        <v>0</v>
      </c>
    </row>
    <row r="40" spans="1:8" s="302" customFormat="1" ht="9" customHeight="1">
      <c r="A40" s="293"/>
      <c r="B40" s="294"/>
      <c r="C40" s="294"/>
      <c r="D40" s="294"/>
      <c r="E40" s="295" t="s">
        <v>71</v>
      </c>
      <c r="F40" s="296"/>
      <c r="G40" s="296"/>
      <c r="H40" s="296"/>
    </row>
    <row r="41" spans="1:8" s="302" customFormat="1" ht="15">
      <c r="A41" s="293">
        <v>2182</v>
      </c>
      <c r="B41" s="294" t="s">
        <v>67</v>
      </c>
      <c r="C41" s="294">
        <v>8</v>
      </c>
      <c r="D41" s="294">
        <v>1</v>
      </c>
      <c r="E41" s="295" t="s">
        <v>92</v>
      </c>
      <c r="F41" s="296">
        <f>SUM(G41:H41)</f>
        <v>0</v>
      </c>
      <c r="G41" s="296">
        <v>0</v>
      </c>
      <c r="H41" s="296">
        <v>0</v>
      </c>
    </row>
    <row r="42" spans="1:8" s="302" customFormat="1" ht="15">
      <c r="A42" s="293">
        <v>2183</v>
      </c>
      <c r="B42" s="294" t="s">
        <v>67</v>
      </c>
      <c r="C42" s="294">
        <v>8</v>
      </c>
      <c r="D42" s="294">
        <v>1</v>
      </c>
      <c r="E42" s="295" t="s">
        <v>93</v>
      </c>
      <c r="F42" s="296">
        <f>SUM(G42:H42)</f>
        <v>0</v>
      </c>
      <c r="G42" s="296">
        <v>0</v>
      </c>
      <c r="H42" s="296">
        <v>0</v>
      </c>
    </row>
    <row r="43" spans="1:8" ht="21">
      <c r="A43" s="46">
        <v>2184</v>
      </c>
      <c r="B43" s="47" t="s">
        <v>67</v>
      </c>
      <c r="C43" s="47">
        <v>8</v>
      </c>
      <c r="D43" s="47">
        <v>1</v>
      </c>
      <c r="E43" s="269" t="s">
        <v>94</v>
      </c>
      <c r="F43" s="214">
        <f>SUM(G43:H43)</f>
        <v>0</v>
      </c>
      <c r="G43" s="214">
        <v>0</v>
      </c>
      <c r="H43" s="214">
        <v>0</v>
      </c>
    </row>
    <row r="44" spans="1:8" ht="12" customHeight="1">
      <c r="A44" s="46">
        <v>2185</v>
      </c>
      <c r="B44" s="47" t="s">
        <v>67</v>
      </c>
      <c r="C44" s="47">
        <v>8</v>
      </c>
      <c r="D44" s="47">
        <v>1</v>
      </c>
      <c r="E44" s="269"/>
      <c r="F44" s="214"/>
      <c r="G44" s="214"/>
      <c r="H44" s="214"/>
    </row>
    <row r="45" spans="1:8" s="45" customFormat="1" ht="22.5" customHeight="1">
      <c r="A45" s="46">
        <v>2200</v>
      </c>
      <c r="B45" s="47" t="s">
        <v>95</v>
      </c>
      <c r="C45" s="47">
        <v>0</v>
      </c>
      <c r="D45" s="47">
        <v>0</v>
      </c>
      <c r="E45" s="269" t="s">
        <v>306</v>
      </c>
      <c r="F45" s="249">
        <f>SUM(F47,F50,F53,F56,F59)</f>
        <v>0</v>
      </c>
      <c r="G45" s="249">
        <f>SUM(G47,G50,G53,G56,G59)</f>
        <v>0</v>
      </c>
      <c r="H45" s="249">
        <f>SUM(H47,H50,H53,H56,H59)</f>
        <v>0</v>
      </c>
    </row>
    <row r="46" spans="1:8" ht="11.25" customHeight="1">
      <c r="A46" s="43"/>
      <c r="B46" s="47"/>
      <c r="C46" s="47"/>
      <c r="D46" s="47"/>
      <c r="E46" s="269" t="s">
        <v>713</v>
      </c>
      <c r="F46" s="214"/>
      <c r="G46" s="214"/>
      <c r="H46" s="214"/>
    </row>
    <row r="47" spans="1:8" ht="15.75" customHeight="1">
      <c r="A47" s="46">
        <v>2210</v>
      </c>
      <c r="B47" s="47" t="s">
        <v>95</v>
      </c>
      <c r="C47" s="47">
        <v>1</v>
      </c>
      <c r="D47" s="47">
        <v>0</v>
      </c>
      <c r="E47" s="269" t="s">
        <v>96</v>
      </c>
      <c r="F47" s="214">
        <f>SUM(F49)</f>
        <v>0</v>
      </c>
      <c r="G47" s="214">
        <f>SUM(G49)</f>
        <v>0</v>
      </c>
      <c r="H47" s="214">
        <f>SUM(H49)</f>
        <v>0</v>
      </c>
    </row>
    <row r="48" spans="1:8" s="48" customFormat="1" ht="10.5" customHeight="1">
      <c r="A48" s="46"/>
      <c r="B48" s="47"/>
      <c r="C48" s="47"/>
      <c r="D48" s="47"/>
      <c r="E48" s="269" t="s">
        <v>71</v>
      </c>
      <c r="F48" s="214"/>
      <c r="G48" s="214"/>
      <c r="H48" s="214"/>
    </row>
    <row r="49" spans="1:8" ht="15" customHeight="1">
      <c r="A49" s="46">
        <v>2211</v>
      </c>
      <c r="B49" s="47" t="s">
        <v>95</v>
      </c>
      <c r="C49" s="47">
        <v>1</v>
      </c>
      <c r="D49" s="47">
        <v>1</v>
      </c>
      <c r="E49" s="269" t="s">
        <v>97</v>
      </c>
      <c r="F49" s="214">
        <f>SUM(G49:H49)</f>
        <v>0</v>
      </c>
      <c r="G49" s="214">
        <v>0</v>
      </c>
      <c r="H49" s="214">
        <v>0</v>
      </c>
    </row>
    <row r="50" spans="1:8" ht="15" customHeight="1">
      <c r="A50" s="46">
        <v>2220</v>
      </c>
      <c r="B50" s="47" t="s">
        <v>95</v>
      </c>
      <c r="C50" s="47">
        <v>2</v>
      </c>
      <c r="D50" s="47">
        <v>0</v>
      </c>
      <c r="E50" s="269" t="s">
        <v>98</v>
      </c>
      <c r="F50" s="214">
        <f>SUM(F52)</f>
        <v>0</v>
      </c>
      <c r="G50" s="214">
        <f>SUM(G52)</f>
        <v>0</v>
      </c>
      <c r="H50" s="214">
        <f>SUM(H52)</f>
        <v>0</v>
      </c>
    </row>
    <row r="51" spans="1:8" s="48" customFormat="1" ht="10.5" customHeight="1">
      <c r="A51" s="46"/>
      <c r="B51" s="47"/>
      <c r="C51" s="47"/>
      <c r="D51" s="47"/>
      <c r="E51" s="269" t="s">
        <v>71</v>
      </c>
      <c r="F51" s="214"/>
      <c r="G51" s="214"/>
      <c r="H51" s="214"/>
    </row>
    <row r="52" spans="1:8" ht="15.75" customHeight="1">
      <c r="A52" s="46">
        <v>2221</v>
      </c>
      <c r="B52" s="47" t="s">
        <v>95</v>
      </c>
      <c r="C52" s="47">
        <v>2</v>
      </c>
      <c r="D52" s="47">
        <v>1</v>
      </c>
      <c r="E52" s="269" t="s">
        <v>99</v>
      </c>
      <c r="F52" s="214">
        <f>SUM(G52:H52)</f>
        <v>0</v>
      </c>
      <c r="G52" s="214">
        <v>0</v>
      </c>
      <c r="H52" s="214">
        <v>0</v>
      </c>
    </row>
    <row r="53" spans="1:8" ht="15" customHeight="1">
      <c r="A53" s="46">
        <v>2230</v>
      </c>
      <c r="B53" s="47" t="s">
        <v>95</v>
      </c>
      <c r="C53" s="47">
        <v>3</v>
      </c>
      <c r="D53" s="47">
        <v>0</v>
      </c>
      <c r="E53" s="269" t="s">
        <v>100</v>
      </c>
      <c r="F53" s="214">
        <f>SUM(F55)</f>
        <v>0</v>
      </c>
      <c r="G53" s="214">
        <f>SUM(G55)</f>
        <v>0</v>
      </c>
      <c r="H53" s="214">
        <f>SUM(H55)</f>
        <v>0</v>
      </c>
    </row>
    <row r="54" spans="1:8" s="48" customFormat="1" ht="14.25" customHeight="1">
      <c r="A54" s="46"/>
      <c r="B54" s="47"/>
      <c r="C54" s="47"/>
      <c r="D54" s="47"/>
      <c r="E54" s="269" t="s">
        <v>71</v>
      </c>
      <c r="F54" s="214"/>
      <c r="G54" s="214"/>
      <c r="H54" s="214"/>
    </row>
    <row r="55" spans="1:8" ht="15" customHeight="1">
      <c r="A55" s="46">
        <v>2231</v>
      </c>
      <c r="B55" s="47" t="s">
        <v>95</v>
      </c>
      <c r="C55" s="47">
        <v>3</v>
      </c>
      <c r="D55" s="47">
        <v>1</v>
      </c>
      <c r="E55" s="269" t="s">
        <v>101</v>
      </c>
      <c r="F55" s="214">
        <f>SUM(G55:H55)</f>
        <v>0</v>
      </c>
      <c r="G55" s="214">
        <v>0</v>
      </c>
      <c r="H55" s="214">
        <v>0</v>
      </c>
    </row>
    <row r="56" spans="1:8" ht="22.5" customHeight="1">
      <c r="A56" s="46">
        <v>2240</v>
      </c>
      <c r="B56" s="47" t="s">
        <v>95</v>
      </c>
      <c r="C56" s="47">
        <v>4</v>
      </c>
      <c r="D56" s="47">
        <v>0</v>
      </c>
      <c r="E56" s="269" t="s">
        <v>102</v>
      </c>
      <c r="F56" s="214">
        <f>SUM(F58)</f>
        <v>0</v>
      </c>
      <c r="G56" s="214">
        <f>SUM(G58)</f>
        <v>0</v>
      </c>
      <c r="H56" s="214">
        <f>SUM(H58)</f>
        <v>0</v>
      </c>
    </row>
    <row r="57" spans="1:8" s="48" customFormat="1" ht="12" customHeight="1">
      <c r="A57" s="46"/>
      <c r="B57" s="47"/>
      <c r="C57" s="47"/>
      <c r="D57" s="47"/>
      <c r="E57" s="269" t="s">
        <v>71</v>
      </c>
      <c r="F57" s="214"/>
      <c r="G57" s="214"/>
      <c r="H57" s="214"/>
    </row>
    <row r="58" spans="1:8" ht="26.25" customHeight="1">
      <c r="A58" s="46">
        <v>2241</v>
      </c>
      <c r="B58" s="47" t="s">
        <v>95</v>
      </c>
      <c r="C58" s="47">
        <v>4</v>
      </c>
      <c r="D58" s="47">
        <v>1</v>
      </c>
      <c r="E58" s="269" t="s">
        <v>102</v>
      </c>
      <c r="F58" s="214">
        <f>SUM(G58:H58)</f>
        <v>0</v>
      </c>
      <c r="G58" s="214">
        <v>0</v>
      </c>
      <c r="H58" s="214">
        <v>0</v>
      </c>
    </row>
    <row r="59" spans="1:8" ht="13.5" customHeight="1">
      <c r="A59" s="46">
        <v>2250</v>
      </c>
      <c r="B59" s="47" t="s">
        <v>95</v>
      </c>
      <c r="C59" s="47">
        <v>5</v>
      </c>
      <c r="D59" s="47">
        <v>0</v>
      </c>
      <c r="E59" s="269" t="s">
        <v>103</v>
      </c>
      <c r="F59" s="214">
        <f>SUM(F61)</f>
        <v>0</v>
      </c>
      <c r="G59" s="214">
        <f>SUM(G61)</f>
        <v>0</v>
      </c>
      <c r="H59" s="214">
        <f>SUM(H61)</f>
        <v>0</v>
      </c>
    </row>
    <row r="60" spans="1:8" s="48" customFormat="1" ht="13.5" customHeight="1">
      <c r="A60" s="46"/>
      <c r="B60" s="47"/>
      <c r="C60" s="47"/>
      <c r="D60" s="47"/>
      <c r="E60" s="269" t="s">
        <v>71</v>
      </c>
      <c r="F60" s="214"/>
      <c r="G60" s="214"/>
      <c r="H60" s="214"/>
    </row>
    <row r="61" spans="1:8" ht="15" customHeight="1">
      <c r="A61" s="46">
        <v>2251</v>
      </c>
      <c r="B61" s="47" t="s">
        <v>95</v>
      </c>
      <c r="C61" s="47">
        <v>5</v>
      </c>
      <c r="D61" s="47">
        <v>1</v>
      </c>
      <c r="E61" s="269" t="s">
        <v>103</v>
      </c>
      <c r="F61" s="214">
        <f>SUM(G61:H61)</f>
        <v>0</v>
      </c>
      <c r="G61" s="214">
        <v>0</v>
      </c>
      <c r="H61" s="214">
        <v>0</v>
      </c>
    </row>
    <row r="62" spans="1:8" s="45" customFormat="1" ht="48.75" customHeight="1">
      <c r="A62" s="46">
        <v>2300</v>
      </c>
      <c r="B62" s="47" t="s">
        <v>104</v>
      </c>
      <c r="C62" s="47">
        <v>0</v>
      </c>
      <c r="D62" s="47">
        <v>0</v>
      </c>
      <c r="E62" s="269" t="s">
        <v>307</v>
      </c>
      <c r="F62" s="249">
        <f>SUM(F64,F69,F72,F76,F79,F82,F85)</f>
        <v>6140</v>
      </c>
      <c r="G62" s="249">
        <f>SUM(G64,G69,G72,G76,G79,G82,G85)</f>
        <v>3540</v>
      </c>
      <c r="H62" s="249">
        <f>SUM(H64,H69,H72,H76,H79,H82,H85)</f>
        <v>2600</v>
      </c>
    </row>
    <row r="63" spans="1:8" ht="11.25" customHeight="1">
      <c r="A63" s="43"/>
      <c r="B63" s="47"/>
      <c r="C63" s="47"/>
      <c r="D63" s="47"/>
      <c r="E63" s="269" t="s">
        <v>713</v>
      </c>
      <c r="F63" s="214"/>
      <c r="G63" s="214"/>
      <c r="H63" s="214"/>
    </row>
    <row r="64" spans="1:8" ht="15" customHeight="1">
      <c r="A64" s="46">
        <v>2310</v>
      </c>
      <c r="B64" s="47" t="s">
        <v>104</v>
      </c>
      <c r="C64" s="47">
        <v>1</v>
      </c>
      <c r="D64" s="47">
        <v>0</v>
      </c>
      <c r="E64" s="269" t="s">
        <v>105</v>
      </c>
      <c r="F64" s="214">
        <f>SUM(F66:F68)</f>
        <v>0</v>
      </c>
      <c r="G64" s="214">
        <v>0</v>
      </c>
      <c r="H64" s="214">
        <v>0</v>
      </c>
    </row>
    <row r="65" spans="1:8" s="48" customFormat="1" ht="12.75" customHeight="1">
      <c r="A65" s="46"/>
      <c r="B65" s="47"/>
      <c r="C65" s="47"/>
      <c r="D65" s="47"/>
      <c r="E65" s="269" t="s">
        <v>71</v>
      </c>
      <c r="F65" s="214"/>
      <c r="G65" s="214"/>
      <c r="H65" s="214"/>
    </row>
    <row r="66" spans="1:8" ht="14.25" customHeight="1">
      <c r="A66" s="46">
        <v>2311</v>
      </c>
      <c r="B66" s="47" t="s">
        <v>104</v>
      </c>
      <c r="C66" s="47">
        <v>1</v>
      </c>
      <c r="D66" s="47">
        <v>1</v>
      </c>
      <c r="E66" s="269" t="s">
        <v>106</v>
      </c>
      <c r="F66" s="214">
        <f>SUM(G66:H66)</f>
        <v>0</v>
      </c>
      <c r="G66" s="214">
        <v>0</v>
      </c>
      <c r="H66" s="214">
        <v>0</v>
      </c>
    </row>
    <row r="67" spans="1:8" ht="14.25" customHeight="1">
      <c r="A67" s="46">
        <v>2312</v>
      </c>
      <c r="B67" s="47" t="s">
        <v>104</v>
      </c>
      <c r="C67" s="47">
        <v>1</v>
      </c>
      <c r="D67" s="47">
        <v>2</v>
      </c>
      <c r="E67" s="269" t="s">
        <v>107</v>
      </c>
      <c r="F67" s="214">
        <f>SUM(G67:H67)</f>
        <v>0</v>
      </c>
      <c r="G67" s="214">
        <v>0</v>
      </c>
      <c r="H67" s="214">
        <v>0</v>
      </c>
    </row>
    <row r="68" spans="1:8" ht="14.25" customHeight="1">
      <c r="A68" s="46">
        <v>2313</v>
      </c>
      <c r="B68" s="47" t="s">
        <v>104</v>
      </c>
      <c r="C68" s="47">
        <v>1</v>
      </c>
      <c r="D68" s="47">
        <v>3</v>
      </c>
      <c r="E68" s="269" t="s">
        <v>108</v>
      </c>
      <c r="F68" s="214">
        <f>SUM(G68:H68)</f>
        <v>0</v>
      </c>
      <c r="G68" s="214">
        <v>0</v>
      </c>
      <c r="H68" s="214">
        <v>0</v>
      </c>
    </row>
    <row r="69" spans="1:8" s="302" customFormat="1" ht="14.25" customHeight="1">
      <c r="A69" s="293">
        <v>2320</v>
      </c>
      <c r="B69" s="294" t="s">
        <v>104</v>
      </c>
      <c r="C69" s="294">
        <v>2</v>
      </c>
      <c r="D69" s="294">
        <v>0</v>
      </c>
      <c r="E69" s="295" t="s">
        <v>109</v>
      </c>
      <c r="F69" s="296">
        <f>SUM(F71)</f>
        <v>6140</v>
      </c>
      <c r="G69" s="296">
        <f>SUM(G71)</f>
        <v>3540</v>
      </c>
      <c r="H69" s="296">
        <f>SUM(H71)</f>
        <v>2600</v>
      </c>
    </row>
    <row r="70" spans="1:8" s="300" customFormat="1" ht="14.25" customHeight="1">
      <c r="A70" s="293"/>
      <c r="B70" s="294"/>
      <c r="C70" s="294"/>
      <c r="D70" s="294"/>
      <c r="E70" s="295" t="s">
        <v>71</v>
      </c>
      <c r="F70" s="296"/>
      <c r="G70" s="296"/>
      <c r="H70" s="296"/>
    </row>
    <row r="71" spans="1:8" s="302" customFormat="1" ht="11.25" customHeight="1">
      <c r="A71" s="293">
        <v>2321</v>
      </c>
      <c r="B71" s="294" t="s">
        <v>104</v>
      </c>
      <c r="C71" s="294">
        <v>2</v>
      </c>
      <c r="D71" s="294">
        <v>1</v>
      </c>
      <c r="E71" s="295" t="s">
        <v>110</v>
      </c>
      <c r="F71" s="296">
        <f>SUM(G71:H71)</f>
        <v>6140</v>
      </c>
      <c r="G71" s="296">
        <f>'[1]hatvac 2'!$F$32</f>
        <v>3540</v>
      </c>
      <c r="H71" s="296">
        <f>'[1]hatvac 2 f'!$H$36</f>
        <v>2600</v>
      </c>
    </row>
    <row r="72" spans="1:8" s="302" customFormat="1" ht="26.25" customHeight="1">
      <c r="A72" s="293">
        <v>2330</v>
      </c>
      <c r="B72" s="294" t="s">
        <v>104</v>
      </c>
      <c r="C72" s="294">
        <v>3</v>
      </c>
      <c r="D72" s="294">
        <v>0</v>
      </c>
      <c r="E72" s="295" t="s">
        <v>111</v>
      </c>
      <c r="F72" s="296">
        <f>SUM(F74:F75)</f>
        <v>0</v>
      </c>
      <c r="G72" s="296">
        <f>SUM(G74:G75)</f>
        <v>0</v>
      </c>
      <c r="H72" s="296">
        <f>SUM(H74:H75)</f>
        <v>0</v>
      </c>
    </row>
    <row r="73" spans="1:8" s="300" customFormat="1" ht="11.25" customHeight="1">
      <c r="A73" s="293"/>
      <c r="B73" s="294"/>
      <c r="C73" s="294"/>
      <c r="D73" s="294"/>
      <c r="E73" s="295" t="s">
        <v>71</v>
      </c>
      <c r="F73" s="296"/>
      <c r="G73" s="296"/>
      <c r="H73" s="296"/>
    </row>
    <row r="74" spans="1:8" s="302" customFormat="1" ht="13.5" customHeight="1">
      <c r="A74" s="293">
        <v>2331</v>
      </c>
      <c r="B74" s="294" t="s">
        <v>104</v>
      </c>
      <c r="C74" s="294">
        <v>3</v>
      </c>
      <c r="D74" s="294">
        <v>1</v>
      </c>
      <c r="E74" s="295" t="s">
        <v>112</v>
      </c>
      <c r="F74" s="296">
        <f>SUM(G74:H74)</f>
        <v>0</v>
      </c>
      <c r="G74" s="296">
        <v>0</v>
      </c>
      <c r="H74" s="296">
        <v>0</v>
      </c>
    </row>
    <row r="75" spans="1:8" s="302" customFormat="1" ht="13.5" customHeight="1">
      <c r="A75" s="293">
        <v>2332</v>
      </c>
      <c r="B75" s="294" t="s">
        <v>104</v>
      </c>
      <c r="C75" s="294">
        <v>3</v>
      </c>
      <c r="D75" s="294">
        <v>2</v>
      </c>
      <c r="E75" s="295" t="s">
        <v>114</v>
      </c>
      <c r="F75" s="296">
        <f>SUM(G75:H75)</f>
        <v>0</v>
      </c>
      <c r="G75" s="296">
        <v>0</v>
      </c>
      <c r="H75" s="296">
        <v>0</v>
      </c>
    </row>
    <row r="76" spans="1:8" s="302" customFormat="1" ht="13.5" customHeight="1">
      <c r="A76" s="293">
        <v>2340</v>
      </c>
      <c r="B76" s="294" t="s">
        <v>104</v>
      </c>
      <c r="C76" s="294">
        <v>4</v>
      </c>
      <c r="D76" s="294">
        <v>0</v>
      </c>
      <c r="E76" s="295" t="s">
        <v>115</v>
      </c>
      <c r="F76" s="296">
        <f>SUM(F78)</f>
        <v>0</v>
      </c>
      <c r="G76" s="296">
        <v>0</v>
      </c>
      <c r="H76" s="296">
        <v>0</v>
      </c>
    </row>
    <row r="77" spans="1:8" s="300" customFormat="1" ht="14.25" customHeight="1">
      <c r="A77" s="293"/>
      <c r="B77" s="294"/>
      <c r="C77" s="294"/>
      <c r="D77" s="294"/>
      <c r="E77" s="295" t="s">
        <v>71</v>
      </c>
      <c r="F77" s="296"/>
      <c r="G77" s="296"/>
      <c r="H77" s="296"/>
    </row>
    <row r="78" spans="1:8" s="302" customFormat="1" ht="15">
      <c r="A78" s="293">
        <v>2341</v>
      </c>
      <c r="B78" s="294" t="s">
        <v>104</v>
      </c>
      <c r="C78" s="294">
        <v>4</v>
      </c>
      <c r="D78" s="294">
        <v>1</v>
      </c>
      <c r="E78" s="295" t="s">
        <v>115</v>
      </c>
      <c r="F78" s="296">
        <f>SUM(G78:H78)</f>
        <v>0</v>
      </c>
      <c r="G78" s="296">
        <v>0</v>
      </c>
      <c r="H78" s="296">
        <v>0</v>
      </c>
    </row>
    <row r="79" spans="1:8" ht="14.25" customHeight="1">
      <c r="A79" s="46">
        <v>2350</v>
      </c>
      <c r="B79" s="47" t="s">
        <v>104</v>
      </c>
      <c r="C79" s="47">
        <v>5</v>
      </c>
      <c r="D79" s="47">
        <v>0</v>
      </c>
      <c r="E79" s="269" t="s">
        <v>116</v>
      </c>
      <c r="F79" s="214">
        <f>SUM(F81)</f>
        <v>0</v>
      </c>
      <c r="G79" s="296">
        <v>0</v>
      </c>
      <c r="H79" s="296">
        <v>0</v>
      </c>
    </row>
    <row r="80" spans="1:8" s="48" customFormat="1" ht="10.5" customHeight="1">
      <c r="A80" s="46"/>
      <c r="B80" s="47"/>
      <c r="C80" s="47"/>
      <c r="D80" s="47"/>
      <c r="E80" s="269" t="s">
        <v>71</v>
      </c>
      <c r="F80" s="214"/>
      <c r="G80" s="214"/>
      <c r="H80" s="214"/>
    </row>
    <row r="81" spans="1:8" ht="13.5" customHeight="1">
      <c r="A81" s="46">
        <v>2351</v>
      </c>
      <c r="B81" s="47" t="s">
        <v>104</v>
      </c>
      <c r="C81" s="47">
        <v>5</v>
      </c>
      <c r="D81" s="47">
        <v>1</v>
      </c>
      <c r="E81" s="269" t="s">
        <v>117</v>
      </c>
      <c r="F81" s="214">
        <f>SUM(G81:H81)</f>
        <v>0</v>
      </c>
      <c r="G81" s="214">
        <v>0</v>
      </c>
      <c r="H81" s="214">
        <v>0</v>
      </c>
    </row>
    <row r="82" spans="1:8" ht="21" customHeight="1">
      <c r="A82" s="46">
        <v>2360</v>
      </c>
      <c r="B82" s="47" t="s">
        <v>104</v>
      </c>
      <c r="C82" s="47">
        <v>6</v>
      </c>
      <c r="D82" s="47">
        <v>0</v>
      </c>
      <c r="E82" s="269" t="s">
        <v>118</v>
      </c>
      <c r="F82" s="214">
        <f>SUM(F84)</f>
        <v>0</v>
      </c>
      <c r="G82" s="214">
        <v>0</v>
      </c>
      <c r="H82" s="214">
        <v>0</v>
      </c>
    </row>
    <row r="83" spans="1:8" s="48" customFormat="1" ht="13.5" customHeight="1">
      <c r="A83" s="46"/>
      <c r="B83" s="47"/>
      <c r="C83" s="47"/>
      <c r="D83" s="47"/>
      <c r="E83" s="269" t="s">
        <v>71</v>
      </c>
      <c r="F83" s="214"/>
      <c r="G83" s="214"/>
      <c r="H83" s="214"/>
    </row>
    <row r="84" spans="1:8" ht="21.75" customHeight="1">
      <c r="A84" s="46">
        <v>2361</v>
      </c>
      <c r="B84" s="47" t="s">
        <v>104</v>
      </c>
      <c r="C84" s="47">
        <v>6</v>
      </c>
      <c r="D84" s="47">
        <v>1</v>
      </c>
      <c r="E84" s="269" t="s">
        <v>118</v>
      </c>
      <c r="F84" s="214">
        <f>SUM(G84:H84)</f>
        <v>0</v>
      </c>
      <c r="G84" s="214">
        <v>0</v>
      </c>
      <c r="H84" s="214">
        <v>0</v>
      </c>
    </row>
    <row r="85" spans="1:8" ht="24" customHeight="1">
      <c r="A85" s="46">
        <v>2370</v>
      </c>
      <c r="B85" s="47" t="s">
        <v>104</v>
      </c>
      <c r="C85" s="47">
        <v>7</v>
      </c>
      <c r="D85" s="47">
        <v>0</v>
      </c>
      <c r="E85" s="269" t="s">
        <v>119</v>
      </c>
      <c r="F85" s="214">
        <f>SUM(F87)</f>
        <v>0</v>
      </c>
      <c r="G85" s="214">
        <v>0</v>
      </c>
      <c r="H85" s="214">
        <v>0</v>
      </c>
    </row>
    <row r="86" spans="1:8" s="48" customFormat="1" ht="12.75" customHeight="1">
      <c r="A86" s="46"/>
      <c r="B86" s="47"/>
      <c r="C86" s="47"/>
      <c r="D86" s="47"/>
      <c r="E86" s="269" t="s">
        <v>71</v>
      </c>
      <c r="F86" s="214"/>
      <c r="G86" s="214"/>
      <c r="H86" s="214"/>
    </row>
    <row r="87" spans="1:8" ht="21.75" customHeight="1">
      <c r="A87" s="46">
        <v>2371</v>
      </c>
      <c r="B87" s="47" t="s">
        <v>104</v>
      </c>
      <c r="C87" s="47">
        <v>7</v>
      </c>
      <c r="D87" s="47">
        <v>1</v>
      </c>
      <c r="E87" s="269" t="s">
        <v>120</v>
      </c>
      <c r="F87" s="214">
        <f>SUM(G87:H87)</f>
        <v>0</v>
      </c>
      <c r="G87" s="214">
        <v>0</v>
      </c>
      <c r="H87" s="214">
        <v>0</v>
      </c>
    </row>
    <row r="88" spans="1:8" s="45" customFormat="1" ht="34.5" customHeight="1">
      <c r="A88" s="46">
        <v>2400</v>
      </c>
      <c r="B88" s="47" t="s">
        <v>121</v>
      </c>
      <c r="C88" s="47">
        <v>0</v>
      </c>
      <c r="D88" s="47">
        <v>0</v>
      </c>
      <c r="E88" s="269" t="s">
        <v>308</v>
      </c>
      <c r="F88" s="249">
        <f>SUM(F90,F94,F100,F108,F113,F120,F123,F129,F138)</f>
        <v>125267.9</v>
      </c>
      <c r="G88" s="249">
        <f>SUM(G90,G94,G100,G108,G113,G120,G123,G129,G138)</f>
        <v>51505.5</v>
      </c>
      <c r="H88" s="249">
        <f>SUM(H90,H94,H100,H108,H113,H120,H123,H129,H138)</f>
        <v>73762.4</v>
      </c>
    </row>
    <row r="89" spans="1:8" ht="11.25" customHeight="1">
      <c r="A89" s="43"/>
      <c r="B89" s="47"/>
      <c r="C89" s="47"/>
      <c r="D89" s="47"/>
      <c r="E89" s="269" t="s">
        <v>713</v>
      </c>
      <c r="F89" s="214"/>
      <c r="G89" s="214"/>
      <c r="H89" s="214"/>
    </row>
    <row r="90" spans="1:8" ht="26.25" customHeight="1">
      <c r="A90" s="46">
        <v>2410</v>
      </c>
      <c r="B90" s="47" t="s">
        <v>121</v>
      </c>
      <c r="C90" s="47">
        <v>1</v>
      </c>
      <c r="D90" s="47">
        <v>0</v>
      </c>
      <c r="E90" s="269" t="s">
        <v>122</v>
      </c>
      <c r="F90" s="214">
        <f>SUM(F92:F93)</f>
        <v>0</v>
      </c>
      <c r="G90" s="214">
        <f>SUM(G92:G93)</f>
        <v>0</v>
      </c>
      <c r="H90" s="214">
        <f>SUM(H92:H93)</f>
        <v>0</v>
      </c>
    </row>
    <row r="91" spans="1:8" s="48" customFormat="1" ht="13.5" customHeight="1">
      <c r="A91" s="46"/>
      <c r="B91" s="47"/>
      <c r="C91" s="47"/>
      <c r="D91" s="47"/>
      <c r="E91" s="269" t="s">
        <v>71</v>
      </c>
      <c r="F91" s="214"/>
      <c r="G91" s="214"/>
      <c r="H91" s="214"/>
    </row>
    <row r="92" spans="1:8" ht="22.5" customHeight="1">
      <c r="A92" s="46">
        <v>2411</v>
      </c>
      <c r="B92" s="47" t="s">
        <v>121</v>
      </c>
      <c r="C92" s="47">
        <v>1</v>
      </c>
      <c r="D92" s="47">
        <v>1</v>
      </c>
      <c r="E92" s="269" t="s">
        <v>123</v>
      </c>
      <c r="F92" s="214">
        <f>SUM(G92:H92)</f>
        <v>0</v>
      </c>
      <c r="G92" s="214">
        <v>0</v>
      </c>
      <c r="H92" s="214">
        <v>0</v>
      </c>
    </row>
    <row r="93" spans="1:8" s="302" customFormat="1" ht="24" customHeight="1">
      <c r="A93" s="293">
        <v>2412</v>
      </c>
      <c r="B93" s="294" t="s">
        <v>121</v>
      </c>
      <c r="C93" s="294">
        <v>1</v>
      </c>
      <c r="D93" s="294">
        <v>2</v>
      </c>
      <c r="E93" s="295" t="s">
        <v>124</v>
      </c>
      <c r="F93" s="296">
        <f>SUM(G93:H93)</f>
        <v>0</v>
      </c>
      <c r="G93" s="296">
        <v>0</v>
      </c>
      <c r="H93" s="296">
        <v>0</v>
      </c>
    </row>
    <row r="94" spans="1:8" s="302" customFormat="1" ht="24.75" customHeight="1">
      <c r="A94" s="293">
        <v>2420</v>
      </c>
      <c r="B94" s="294" t="s">
        <v>121</v>
      </c>
      <c r="C94" s="294">
        <v>2</v>
      </c>
      <c r="D94" s="294">
        <v>0</v>
      </c>
      <c r="E94" s="295" t="s">
        <v>125</v>
      </c>
      <c r="F94" s="296">
        <f>SUM(F96:F99)</f>
        <v>9865.800000000001</v>
      </c>
      <c r="G94" s="296">
        <f>SUM(G96:G99)</f>
        <v>9865.800000000001</v>
      </c>
      <c r="H94" s="296">
        <f>SUM(H96:H99)</f>
        <v>0</v>
      </c>
    </row>
    <row r="95" spans="1:8" s="300" customFormat="1" ht="13.5" customHeight="1">
      <c r="A95" s="293"/>
      <c r="B95" s="294"/>
      <c r="C95" s="294"/>
      <c r="D95" s="294"/>
      <c r="E95" s="295" t="s">
        <v>71</v>
      </c>
      <c r="F95" s="296"/>
      <c r="G95" s="296"/>
      <c r="H95" s="296"/>
    </row>
    <row r="96" spans="1:8" s="302" customFormat="1" ht="12" customHeight="1">
      <c r="A96" s="293">
        <v>2421</v>
      </c>
      <c r="B96" s="294" t="s">
        <v>121</v>
      </c>
      <c r="C96" s="294">
        <v>2</v>
      </c>
      <c r="D96" s="294">
        <v>1</v>
      </c>
      <c r="E96" s="295" t="s">
        <v>126</v>
      </c>
      <c r="F96" s="296">
        <f>SUM(G96:H96)</f>
        <v>9865.800000000001</v>
      </c>
      <c r="G96" s="296">
        <f>'[1]hatvac 2'!$F$42</f>
        <v>9865.800000000001</v>
      </c>
      <c r="H96" s="296">
        <v>0</v>
      </c>
    </row>
    <row r="97" spans="1:8" s="302" customFormat="1" ht="12" customHeight="1">
      <c r="A97" s="293">
        <v>2422</v>
      </c>
      <c r="B97" s="294" t="s">
        <v>121</v>
      </c>
      <c r="C97" s="294">
        <v>2</v>
      </c>
      <c r="D97" s="294">
        <v>2</v>
      </c>
      <c r="E97" s="295" t="s">
        <v>127</v>
      </c>
      <c r="F97" s="296">
        <f>SUM(G97:H97)</f>
        <v>0</v>
      </c>
      <c r="G97" s="296">
        <v>0</v>
      </c>
      <c r="H97" s="296">
        <v>0</v>
      </c>
    </row>
    <row r="98" spans="1:8" s="302" customFormat="1" ht="12" customHeight="1">
      <c r="A98" s="293">
        <v>2423</v>
      </c>
      <c r="B98" s="294" t="s">
        <v>121</v>
      </c>
      <c r="C98" s="294">
        <v>2</v>
      </c>
      <c r="D98" s="294">
        <v>3</v>
      </c>
      <c r="E98" s="295" t="s">
        <v>128</v>
      </c>
      <c r="F98" s="296">
        <f>SUM(G98:H98)</f>
        <v>0</v>
      </c>
      <c r="G98" s="296">
        <v>0</v>
      </c>
      <c r="H98" s="296">
        <v>0</v>
      </c>
    </row>
    <row r="99" spans="1:8" s="302" customFormat="1" ht="12" customHeight="1">
      <c r="A99" s="293">
        <v>2424</v>
      </c>
      <c r="B99" s="294" t="s">
        <v>121</v>
      </c>
      <c r="C99" s="294">
        <v>2</v>
      </c>
      <c r="D99" s="294">
        <v>4</v>
      </c>
      <c r="E99" s="295" t="s">
        <v>129</v>
      </c>
      <c r="F99" s="296">
        <f>SUM(G99:H99)</f>
        <v>0</v>
      </c>
      <c r="G99" s="296">
        <v>0</v>
      </c>
      <c r="H99" s="296">
        <v>0</v>
      </c>
    </row>
    <row r="100" spans="1:8" s="302" customFormat="1" ht="12" customHeight="1">
      <c r="A100" s="293">
        <v>2430</v>
      </c>
      <c r="B100" s="294" t="s">
        <v>121</v>
      </c>
      <c r="C100" s="294">
        <v>3</v>
      </c>
      <c r="D100" s="294">
        <v>0</v>
      </c>
      <c r="E100" s="295" t="s">
        <v>130</v>
      </c>
      <c r="F100" s="296">
        <f>SUM(F102:F107)</f>
        <v>33000</v>
      </c>
      <c r="G100" s="296">
        <f>SUM(G102:G107)</f>
        <v>0</v>
      </c>
      <c r="H100" s="296">
        <f>SUM(H102:H107)</f>
        <v>33000</v>
      </c>
    </row>
    <row r="101" spans="1:8" s="300" customFormat="1" ht="13.5" customHeight="1">
      <c r="A101" s="293"/>
      <c r="B101" s="294"/>
      <c r="C101" s="294"/>
      <c r="D101" s="294"/>
      <c r="E101" s="295" t="s">
        <v>71</v>
      </c>
      <c r="F101" s="296"/>
      <c r="G101" s="296"/>
      <c r="H101" s="296"/>
    </row>
    <row r="102" spans="1:8" s="302" customFormat="1" ht="12.75" customHeight="1">
      <c r="A102" s="293">
        <v>2431</v>
      </c>
      <c r="B102" s="294" t="s">
        <v>121</v>
      </c>
      <c r="C102" s="294">
        <v>3</v>
      </c>
      <c r="D102" s="294">
        <v>1</v>
      </c>
      <c r="E102" s="295" t="s">
        <v>131</v>
      </c>
      <c r="F102" s="296">
        <f aca="true" t="shared" si="0" ref="F102:F107">SUM(G102:H102)</f>
        <v>0</v>
      </c>
      <c r="G102" s="296">
        <v>0</v>
      </c>
      <c r="H102" s="296">
        <v>0</v>
      </c>
    </row>
    <row r="103" spans="1:8" s="302" customFormat="1" ht="12.75" customHeight="1">
      <c r="A103" s="293">
        <v>2432</v>
      </c>
      <c r="B103" s="294" t="s">
        <v>121</v>
      </c>
      <c r="C103" s="294">
        <v>3</v>
      </c>
      <c r="D103" s="294">
        <v>2</v>
      </c>
      <c r="E103" s="295" t="s">
        <v>132</v>
      </c>
      <c r="F103" s="296">
        <f t="shared" si="0"/>
        <v>0</v>
      </c>
      <c r="G103" s="296">
        <v>0</v>
      </c>
      <c r="H103" s="296">
        <v>0</v>
      </c>
    </row>
    <row r="104" spans="1:8" s="302" customFormat="1" ht="12.75" customHeight="1">
      <c r="A104" s="293">
        <v>2433</v>
      </c>
      <c r="B104" s="294" t="s">
        <v>121</v>
      </c>
      <c r="C104" s="294">
        <v>3</v>
      </c>
      <c r="D104" s="294">
        <v>3</v>
      </c>
      <c r="E104" s="295" t="s">
        <v>133</v>
      </c>
      <c r="F104" s="296">
        <f t="shared" si="0"/>
        <v>0</v>
      </c>
      <c r="G104" s="296">
        <v>0</v>
      </c>
      <c r="H104" s="296">
        <v>0</v>
      </c>
    </row>
    <row r="105" spans="1:8" s="302" customFormat="1" ht="12.75" customHeight="1">
      <c r="A105" s="293">
        <v>2434</v>
      </c>
      <c r="B105" s="294" t="s">
        <v>121</v>
      </c>
      <c r="C105" s="294">
        <v>3</v>
      </c>
      <c r="D105" s="294">
        <v>4</v>
      </c>
      <c r="E105" s="295" t="s">
        <v>134</v>
      </c>
      <c r="F105" s="296">
        <f t="shared" si="0"/>
        <v>0</v>
      </c>
      <c r="G105" s="296">
        <v>0</v>
      </c>
      <c r="H105" s="296">
        <v>0</v>
      </c>
    </row>
    <row r="106" spans="1:8" s="302" customFormat="1" ht="12.75" customHeight="1">
      <c r="A106" s="293">
        <v>2435</v>
      </c>
      <c r="B106" s="294" t="s">
        <v>121</v>
      </c>
      <c r="C106" s="294">
        <v>3</v>
      </c>
      <c r="D106" s="294">
        <v>5</v>
      </c>
      <c r="E106" s="295" t="s">
        <v>135</v>
      </c>
      <c r="F106" s="296">
        <f t="shared" si="0"/>
        <v>33000</v>
      </c>
      <c r="G106" s="296">
        <v>0</v>
      </c>
      <c r="H106" s="296">
        <f>'[1]hatvac 2 f'!$H$52</f>
        <v>33000</v>
      </c>
    </row>
    <row r="107" spans="1:8" ht="12.75" customHeight="1">
      <c r="A107" s="46">
        <v>2436</v>
      </c>
      <c r="B107" s="47" t="s">
        <v>121</v>
      </c>
      <c r="C107" s="47">
        <v>3</v>
      </c>
      <c r="D107" s="47">
        <v>6</v>
      </c>
      <c r="E107" s="269" t="s">
        <v>136</v>
      </c>
      <c r="F107" s="214">
        <f t="shared" si="0"/>
        <v>0</v>
      </c>
      <c r="G107" s="214">
        <v>0</v>
      </c>
      <c r="H107" s="214">
        <v>0</v>
      </c>
    </row>
    <row r="108" spans="1:8" ht="21" customHeight="1">
      <c r="A108" s="46">
        <v>2440</v>
      </c>
      <c r="B108" s="47" t="s">
        <v>121</v>
      </c>
      <c r="C108" s="47">
        <v>4</v>
      </c>
      <c r="D108" s="47">
        <v>0</v>
      </c>
      <c r="E108" s="269" t="s">
        <v>137</v>
      </c>
      <c r="F108" s="214">
        <f>SUM(F110:F112)</f>
        <v>0</v>
      </c>
      <c r="G108" s="214">
        <f>SUM(G110:G112)</f>
        <v>0</v>
      </c>
      <c r="H108" s="214">
        <f>SUM(H110:H112)</f>
        <v>0</v>
      </c>
    </row>
    <row r="109" spans="1:8" s="48" customFormat="1" ht="14.25" customHeight="1">
      <c r="A109" s="46"/>
      <c r="B109" s="47"/>
      <c r="C109" s="47"/>
      <c r="D109" s="47"/>
      <c r="E109" s="269" t="s">
        <v>71</v>
      </c>
      <c r="F109" s="214"/>
      <c r="G109" s="214"/>
      <c r="H109" s="214"/>
    </row>
    <row r="110" spans="1:8" ht="24.75" customHeight="1">
      <c r="A110" s="46">
        <v>2441</v>
      </c>
      <c r="B110" s="47" t="s">
        <v>121</v>
      </c>
      <c r="C110" s="47">
        <v>4</v>
      </c>
      <c r="D110" s="47">
        <v>1</v>
      </c>
      <c r="E110" s="269" t="s">
        <v>138</v>
      </c>
      <c r="F110" s="214">
        <f>SUM(G110:H110)</f>
        <v>0</v>
      </c>
      <c r="G110" s="214">
        <v>0</v>
      </c>
      <c r="H110" s="214">
        <v>0</v>
      </c>
    </row>
    <row r="111" spans="1:8" s="302" customFormat="1" ht="12" customHeight="1">
      <c r="A111" s="293">
        <v>2442</v>
      </c>
      <c r="B111" s="294" t="s">
        <v>121</v>
      </c>
      <c r="C111" s="294">
        <v>4</v>
      </c>
      <c r="D111" s="294">
        <v>2</v>
      </c>
      <c r="E111" s="295" t="s">
        <v>139</v>
      </c>
      <c r="F111" s="296">
        <f>SUM(G111:H111)</f>
        <v>0</v>
      </c>
      <c r="G111" s="296">
        <v>0</v>
      </c>
      <c r="H111" s="296">
        <v>0</v>
      </c>
    </row>
    <row r="112" spans="1:8" s="302" customFormat="1" ht="12" customHeight="1">
      <c r="A112" s="293">
        <v>2443</v>
      </c>
      <c r="B112" s="294" t="s">
        <v>121</v>
      </c>
      <c r="C112" s="294">
        <v>4</v>
      </c>
      <c r="D112" s="294">
        <v>3</v>
      </c>
      <c r="E112" s="295" t="s">
        <v>140</v>
      </c>
      <c r="F112" s="296">
        <f>SUM(G112:H112)</f>
        <v>0</v>
      </c>
      <c r="G112" s="296">
        <v>0</v>
      </c>
      <c r="H112" s="296">
        <v>0</v>
      </c>
    </row>
    <row r="113" spans="1:8" s="302" customFormat="1" ht="12" customHeight="1">
      <c r="A113" s="293">
        <v>2450</v>
      </c>
      <c r="B113" s="294" t="s">
        <v>121</v>
      </c>
      <c r="C113" s="294">
        <v>5</v>
      </c>
      <c r="D113" s="294">
        <v>0</v>
      </c>
      <c r="E113" s="295" t="s">
        <v>141</v>
      </c>
      <c r="F113" s="296">
        <f>SUM(F115:F119)</f>
        <v>69489.7</v>
      </c>
      <c r="G113" s="296">
        <f>SUM(G115:G119)</f>
        <v>41639.7</v>
      </c>
      <c r="H113" s="296">
        <f>SUM(H115:H119)</f>
        <v>27850</v>
      </c>
    </row>
    <row r="114" spans="1:8" s="300" customFormat="1" ht="12" customHeight="1">
      <c r="A114" s="293"/>
      <c r="B114" s="294"/>
      <c r="C114" s="294"/>
      <c r="D114" s="294"/>
      <c r="E114" s="295" t="s">
        <v>71</v>
      </c>
      <c r="F114" s="296"/>
      <c r="G114" s="296"/>
      <c r="H114" s="296"/>
    </row>
    <row r="115" spans="1:8" s="302" customFormat="1" ht="12" customHeight="1">
      <c r="A115" s="293">
        <v>2451</v>
      </c>
      <c r="B115" s="294" t="s">
        <v>121</v>
      </c>
      <c r="C115" s="294">
        <v>5</v>
      </c>
      <c r="D115" s="294">
        <v>1</v>
      </c>
      <c r="E115" s="295" t="s">
        <v>142</v>
      </c>
      <c r="F115" s="296">
        <f>SUM(G115:H115)</f>
        <v>8320</v>
      </c>
      <c r="G115" s="296">
        <f>'[1]hatvac 2'!$F$52</f>
        <v>5470</v>
      </c>
      <c r="H115" s="296">
        <f>'[1]hatvac 2 f'!$H$56</f>
        <v>2850</v>
      </c>
    </row>
    <row r="116" spans="1:8" s="302" customFormat="1" ht="12" customHeight="1">
      <c r="A116" s="293">
        <v>2452</v>
      </c>
      <c r="B116" s="294" t="s">
        <v>121</v>
      </c>
      <c r="C116" s="294">
        <v>5</v>
      </c>
      <c r="D116" s="294">
        <v>2</v>
      </c>
      <c r="E116" s="295" t="s">
        <v>143</v>
      </c>
      <c r="F116" s="296">
        <f>SUM(G116:H116)</f>
        <v>0</v>
      </c>
      <c r="G116" s="296">
        <v>0</v>
      </c>
      <c r="H116" s="296">
        <v>0</v>
      </c>
    </row>
    <row r="117" spans="1:8" s="302" customFormat="1" ht="12" customHeight="1">
      <c r="A117" s="293">
        <v>2453</v>
      </c>
      <c r="B117" s="294" t="s">
        <v>121</v>
      </c>
      <c r="C117" s="294">
        <v>5</v>
      </c>
      <c r="D117" s="294">
        <v>3</v>
      </c>
      <c r="E117" s="295" t="s">
        <v>144</v>
      </c>
      <c r="F117" s="296">
        <f>SUM(G117:H117)</f>
        <v>0</v>
      </c>
      <c r="G117" s="296">
        <v>0</v>
      </c>
      <c r="H117" s="296">
        <v>0</v>
      </c>
    </row>
    <row r="118" spans="1:8" s="302" customFormat="1" ht="12" customHeight="1">
      <c r="A118" s="293">
        <v>2454</v>
      </c>
      <c r="B118" s="294" t="s">
        <v>121</v>
      </c>
      <c r="C118" s="294">
        <v>5</v>
      </c>
      <c r="D118" s="294">
        <v>4</v>
      </c>
      <c r="E118" s="295" t="s">
        <v>145</v>
      </c>
      <c r="F118" s="296">
        <f>SUM(G118:H118)</f>
        <v>0</v>
      </c>
      <c r="G118" s="296">
        <v>0</v>
      </c>
      <c r="H118" s="296">
        <v>0</v>
      </c>
    </row>
    <row r="119" spans="1:8" s="302" customFormat="1" ht="12" customHeight="1">
      <c r="A119" s="293">
        <v>2455</v>
      </c>
      <c r="B119" s="294" t="s">
        <v>121</v>
      </c>
      <c r="C119" s="294">
        <v>5</v>
      </c>
      <c r="D119" s="294">
        <v>5</v>
      </c>
      <c r="E119" s="295" t="s">
        <v>146</v>
      </c>
      <c r="F119" s="296">
        <f>SUM(G119:H119)</f>
        <v>61169.7</v>
      </c>
      <c r="G119" s="296">
        <f>'[1]hatvac 2'!$F$53</f>
        <v>36169.7</v>
      </c>
      <c r="H119" s="296">
        <f>'[1]hatvac 2 f'!$H$57</f>
        <v>25000</v>
      </c>
    </row>
    <row r="120" spans="1:8" s="302" customFormat="1" ht="12" customHeight="1">
      <c r="A120" s="293">
        <v>2460</v>
      </c>
      <c r="B120" s="294" t="s">
        <v>121</v>
      </c>
      <c r="C120" s="294">
        <v>6</v>
      </c>
      <c r="D120" s="294">
        <v>0</v>
      </c>
      <c r="E120" s="295" t="s">
        <v>147</v>
      </c>
      <c r="F120" s="296">
        <f>SUM(F122)</f>
        <v>0</v>
      </c>
      <c r="G120" s="296">
        <f>SUM(G122)</f>
        <v>0</v>
      </c>
      <c r="H120" s="296">
        <f>SUM(H122)</f>
        <v>0</v>
      </c>
    </row>
    <row r="121" spans="1:8" s="300" customFormat="1" ht="12" customHeight="1">
      <c r="A121" s="293"/>
      <c r="B121" s="294"/>
      <c r="C121" s="294"/>
      <c r="D121" s="294"/>
      <c r="E121" s="295" t="s">
        <v>71</v>
      </c>
      <c r="F121" s="296"/>
      <c r="G121" s="296"/>
      <c r="H121" s="296"/>
    </row>
    <row r="122" spans="1:8" s="302" customFormat="1" ht="12" customHeight="1">
      <c r="A122" s="293">
        <v>2461</v>
      </c>
      <c r="B122" s="294" t="s">
        <v>121</v>
      </c>
      <c r="C122" s="294">
        <v>6</v>
      </c>
      <c r="D122" s="294">
        <v>1</v>
      </c>
      <c r="E122" s="295" t="s">
        <v>148</v>
      </c>
      <c r="F122" s="296">
        <f>SUM(G122:H122)</f>
        <v>0</v>
      </c>
      <c r="G122" s="296"/>
      <c r="H122" s="296"/>
    </row>
    <row r="123" spans="1:8" s="302" customFormat="1" ht="12" customHeight="1">
      <c r="A123" s="293">
        <v>2470</v>
      </c>
      <c r="B123" s="294" t="s">
        <v>121</v>
      </c>
      <c r="C123" s="294">
        <v>7</v>
      </c>
      <c r="D123" s="294">
        <v>0</v>
      </c>
      <c r="E123" s="295" t="s">
        <v>149</v>
      </c>
      <c r="F123" s="296">
        <f>SUM(F125:F128)</f>
        <v>12912.4</v>
      </c>
      <c r="G123" s="296">
        <f>SUM(G125:G128)</f>
        <v>0</v>
      </c>
      <c r="H123" s="296">
        <f>SUM(H125:H128)</f>
        <v>12912.4</v>
      </c>
    </row>
    <row r="124" spans="1:8" s="300" customFormat="1" ht="12" customHeight="1">
      <c r="A124" s="293"/>
      <c r="B124" s="294"/>
      <c r="C124" s="294"/>
      <c r="D124" s="294"/>
      <c r="E124" s="295" t="s">
        <v>71</v>
      </c>
      <c r="F124" s="296"/>
      <c r="G124" s="296"/>
      <c r="H124" s="296"/>
    </row>
    <row r="125" spans="1:8" s="302" customFormat="1" ht="25.5" customHeight="1">
      <c r="A125" s="293">
        <v>2471</v>
      </c>
      <c r="B125" s="294" t="s">
        <v>121</v>
      </c>
      <c r="C125" s="294">
        <v>7</v>
      </c>
      <c r="D125" s="294">
        <v>1</v>
      </c>
      <c r="E125" s="295" t="s">
        <v>150</v>
      </c>
      <c r="F125" s="296">
        <f>SUM(G125:H125)</f>
        <v>0</v>
      </c>
      <c r="G125" s="296">
        <v>0</v>
      </c>
      <c r="H125" s="296">
        <v>0</v>
      </c>
    </row>
    <row r="126" spans="1:8" s="302" customFormat="1" ht="15" customHeight="1">
      <c r="A126" s="293">
        <v>2472</v>
      </c>
      <c r="B126" s="294" t="s">
        <v>121</v>
      </c>
      <c r="C126" s="294">
        <v>7</v>
      </c>
      <c r="D126" s="294">
        <v>2</v>
      </c>
      <c r="E126" s="295" t="s">
        <v>151</v>
      </c>
      <c r="F126" s="296">
        <f>SUM(G126:H126)</f>
        <v>0</v>
      </c>
      <c r="G126" s="296">
        <v>0</v>
      </c>
      <c r="H126" s="296">
        <v>0</v>
      </c>
    </row>
    <row r="127" spans="1:8" ht="12" customHeight="1">
      <c r="A127" s="46">
        <v>2473</v>
      </c>
      <c r="B127" s="47" t="s">
        <v>121</v>
      </c>
      <c r="C127" s="47">
        <v>7</v>
      </c>
      <c r="D127" s="47">
        <v>3</v>
      </c>
      <c r="E127" s="269" t="s">
        <v>152</v>
      </c>
      <c r="F127" s="214">
        <f>SUM(G127:H127)</f>
        <v>12912.4</v>
      </c>
      <c r="G127" s="214">
        <v>0</v>
      </c>
      <c r="H127" s="214">
        <f>'[1]hatvac 2 f'!$H$62</f>
        <v>12912.4</v>
      </c>
    </row>
    <row r="128" spans="1:8" ht="14.25" customHeight="1">
      <c r="A128" s="46">
        <v>2474</v>
      </c>
      <c r="B128" s="47" t="s">
        <v>121</v>
      </c>
      <c r="C128" s="47">
        <v>7</v>
      </c>
      <c r="D128" s="47">
        <v>4</v>
      </c>
      <c r="E128" s="269" t="s">
        <v>153</v>
      </c>
      <c r="F128" s="214">
        <f>SUM(G128:H128)</f>
        <v>0</v>
      </c>
      <c r="G128" s="214">
        <v>0</v>
      </c>
      <c r="H128" s="214">
        <v>0</v>
      </c>
    </row>
    <row r="129" spans="1:8" ht="29.25" customHeight="1">
      <c r="A129" s="46">
        <v>2480</v>
      </c>
      <c r="B129" s="47" t="s">
        <v>121</v>
      </c>
      <c r="C129" s="47">
        <v>8</v>
      </c>
      <c r="D129" s="47">
        <v>0</v>
      </c>
      <c r="E129" s="269" t="s">
        <v>154</v>
      </c>
      <c r="F129" s="214">
        <f>SUM(F131:F137)</f>
        <v>0</v>
      </c>
      <c r="G129" s="214">
        <f>SUM(G131:G137)</f>
        <v>0</v>
      </c>
      <c r="H129" s="214">
        <f>SUM(H131:H137)</f>
        <v>0</v>
      </c>
    </row>
    <row r="130" spans="1:8" s="48" customFormat="1" ht="16.5" customHeight="1">
      <c r="A130" s="46"/>
      <c r="B130" s="47"/>
      <c r="C130" s="47"/>
      <c r="D130" s="47"/>
      <c r="E130" s="269" t="s">
        <v>71</v>
      </c>
      <c r="F130" s="214"/>
      <c r="G130" s="214"/>
      <c r="H130" s="214"/>
    </row>
    <row r="131" spans="1:8" ht="34.5" customHeight="1">
      <c r="A131" s="46">
        <v>2481</v>
      </c>
      <c r="B131" s="47" t="s">
        <v>121</v>
      </c>
      <c r="C131" s="47">
        <v>8</v>
      </c>
      <c r="D131" s="47">
        <v>1</v>
      </c>
      <c r="E131" s="269" t="s">
        <v>155</v>
      </c>
      <c r="F131" s="214">
        <f aca="true" t="shared" si="1" ref="F131:F137">SUM(G131:H131)</f>
        <v>0</v>
      </c>
      <c r="G131" s="214">
        <v>0</v>
      </c>
      <c r="H131" s="214">
        <v>0</v>
      </c>
    </row>
    <row r="132" spans="1:8" ht="34.5" customHeight="1">
      <c r="A132" s="46">
        <v>2482</v>
      </c>
      <c r="B132" s="47" t="s">
        <v>121</v>
      </c>
      <c r="C132" s="47">
        <v>8</v>
      </c>
      <c r="D132" s="47">
        <v>2</v>
      </c>
      <c r="E132" s="269" t="s">
        <v>156</v>
      </c>
      <c r="F132" s="214">
        <f t="shared" si="1"/>
        <v>0</v>
      </c>
      <c r="G132" s="214">
        <v>0</v>
      </c>
      <c r="H132" s="214">
        <v>0</v>
      </c>
    </row>
    <row r="133" spans="1:8" ht="24.75" customHeight="1">
      <c r="A133" s="46">
        <v>2483</v>
      </c>
      <c r="B133" s="47" t="s">
        <v>121</v>
      </c>
      <c r="C133" s="47">
        <v>8</v>
      </c>
      <c r="D133" s="47">
        <v>3</v>
      </c>
      <c r="E133" s="269" t="s">
        <v>157</v>
      </c>
      <c r="F133" s="214">
        <f t="shared" si="1"/>
        <v>0</v>
      </c>
      <c r="G133" s="214">
        <v>0</v>
      </c>
      <c r="H133" s="214">
        <v>0</v>
      </c>
    </row>
    <row r="134" spans="1:8" ht="32.25" customHeight="1">
      <c r="A134" s="46">
        <v>2484</v>
      </c>
      <c r="B134" s="47" t="s">
        <v>121</v>
      </c>
      <c r="C134" s="47">
        <v>8</v>
      </c>
      <c r="D134" s="47">
        <v>4</v>
      </c>
      <c r="E134" s="269" t="s">
        <v>158</v>
      </c>
      <c r="F134" s="214">
        <f t="shared" si="1"/>
        <v>0</v>
      </c>
      <c r="G134" s="214">
        <v>0</v>
      </c>
      <c r="H134" s="214">
        <v>0</v>
      </c>
    </row>
    <row r="135" spans="1:8" ht="21.75" customHeight="1">
      <c r="A135" s="46">
        <v>2485</v>
      </c>
      <c r="B135" s="47" t="s">
        <v>121</v>
      </c>
      <c r="C135" s="47">
        <v>8</v>
      </c>
      <c r="D135" s="47">
        <v>5</v>
      </c>
      <c r="E135" s="269" t="s">
        <v>159</v>
      </c>
      <c r="F135" s="214">
        <f t="shared" si="1"/>
        <v>0</v>
      </c>
      <c r="G135" s="214">
        <v>0</v>
      </c>
      <c r="H135" s="214">
        <v>0</v>
      </c>
    </row>
    <row r="136" spans="1:8" ht="20.25" customHeight="1">
      <c r="A136" s="46">
        <v>2486</v>
      </c>
      <c r="B136" s="47" t="s">
        <v>121</v>
      </c>
      <c r="C136" s="47">
        <v>8</v>
      </c>
      <c r="D136" s="47">
        <v>6</v>
      </c>
      <c r="E136" s="269" t="s">
        <v>160</v>
      </c>
      <c r="F136" s="214">
        <f t="shared" si="1"/>
        <v>0</v>
      </c>
      <c r="G136" s="214">
        <v>0</v>
      </c>
      <c r="H136" s="214">
        <v>0</v>
      </c>
    </row>
    <row r="137" spans="1:8" ht="24" customHeight="1">
      <c r="A137" s="46">
        <v>2487</v>
      </c>
      <c r="B137" s="47" t="s">
        <v>121</v>
      </c>
      <c r="C137" s="47">
        <v>8</v>
      </c>
      <c r="D137" s="47">
        <v>7</v>
      </c>
      <c r="E137" s="269" t="s">
        <v>161</v>
      </c>
      <c r="F137" s="214">
        <f t="shared" si="1"/>
        <v>0</v>
      </c>
      <c r="G137" s="214">
        <v>0</v>
      </c>
      <c r="H137" s="214">
        <v>0</v>
      </c>
    </row>
    <row r="138" spans="1:8" ht="24" customHeight="1">
      <c r="A138" s="46">
        <v>2490</v>
      </c>
      <c r="B138" s="47" t="s">
        <v>121</v>
      </c>
      <c r="C138" s="47">
        <v>9</v>
      </c>
      <c r="D138" s="47">
        <v>0</v>
      </c>
      <c r="E138" s="269" t="s">
        <v>162</v>
      </c>
      <c r="F138" s="214">
        <f>SUM(F140)</f>
        <v>0</v>
      </c>
      <c r="G138" s="214">
        <f>SUM(G140)</f>
        <v>0</v>
      </c>
      <c r="H138" s="214">
        <f>SUM(H140)</f>
        <v>0</v>
      </c>
    </row>
    <row r="139" spans="1:8" s="48" customFormat="1" ht="16.5" customHeight="1">
      <c r="A139" s="46"/>
      <c r="B139" s="47"/>
      <c r="C139" s="47"/>
      <c r="D139" s="47"/>
      <c r="E139" s="269" t="s">
        <v>71</v>
      </c>
      <c r="F139" s="214"/>
      <c r="G139" s="214"/>
      <c r="H139" s="214"/>
    </row>
    <row r="140" spans="1:10" ht="17.25" customHeight="1">
      <c r="A140" s="46">
        <v>2491</v>
      </c>
      <c r="B140" s="47" t="s">
        <v>121</v>
      </c>
      <c r="C140" s="47">
        <v>9</v>
      </c>
      <c r="D140" s="47">
        <v>1</v>
      </c>
      <c r="E140" s="269" t="s">
        <v>162</v>
      </c>
      <c r="F140" s="214">
        <f>SUM(G140:H140)</f>
        <v>0</v>
      </c>
      <c r="G140" s="214">
        <v>0</v>
      </c>
      <c r="H140" s="214">
        <v>0</v>
      </c>
      <c r="J140" s="273"/>
    </row>
    <row r="141" spans="1:10" s="45" customFormat="1" ht="22.5" customHeight="1">
      <c r="A141" s="46">
        <v>2500</v>
      </c>
      <c r="B141" s="47" t="s">
        <v>163</v>
      </c>
      <c r="C141" s="47">
        <v>0</v>
      </c>
      <c r="D141" s="47">
        <v>0</v>
      </c>
      <c r="E141" s="269" t="s">
        <v>309</v>
      </c>
      <c r="F141" s="249">
        <f>SUM(F143,F146,F149,F152,F155,F158,)</f>
        <v>79115.7</v>
      </c>
      <c r="G141" s="249">
        <f>SUM(G143,G146,G149,G152,G155,G158,)</f>
        <v>78115.7</v>
      </c>
      <c r="H141" s="249">
        <f>SUM(H143,H146,H149,H152,H155,H158,)</f>
        <v>1000</v>
      </c>
      <c r="I141" s="272"/>
      <c r="J141" s="272"/>
    </row>
    <row r="142" spans="1:8" ht="11.25" customHeight="1">
      <c r="A142" s="43"/>
      <c r="B142" s="47"/>
      <c r="C142" s="47"/>
      <c r="D142" s="47"/>
      <c r="E142" s="269" t="s">
        <v>713</v>
      </c>
      <c r="F142" s="214"/>
      <c r="G142" s="214"/>
      <c r="H142" s="214"/>
    </row>
    <row r="143" spans="1:8" ht="17.25" customHeight="1">
      <c r="A143" s="46">
        <v>2510</v>
      </c>
      <c r="B143" s="47" t="s">
        <v>163</v>
      </c>
      <c r="C143" s="47">
        <v>1</v>
      </c>
      <c r="D143" s="47">
        <v>0</v>
      </c>
      <c r="E143" s="269" t="s">
        <v>164</v>
      </c>
      <c r="F143" s="214">
        <f>SUM(F145)</f>
        <v>78115.7</v>
      </c>
      <c r="G143" s="214">
        <f>SUM(G145)</f>
        <v>78115.7</v>
      </c>
      <c r="H143" s="214">
        <f>SUM(H145)</f>
        <v>0</v>
      </c>
    </row>
    <row r="144" spans="1:10" s="48" customFormat="1" ht="10.5" customHeight="1">
      <c r="A144" s="46"/>
      <c r="B144" s="47"/>
      <c r="C144" s="47"/>
      <c r="D144" s="47"/>
      <c r="E144" s="269" t="s">
        <v>71</v>
      </c>
      <c r="F144" s="214"/>
      <c r="G144" s="214"/>
      <c r="H144" s="214"/>
      <c r="J144" s="271"/>
    </row>
    <row r="145" spans="1:8" ht="17.25" customHeight="1">
      <c r="A145" s="46">
        <v>2511</v>
      </c>
      <c r="B145" s="47" t="s">
        <v>163</v>
      </c>
      <c r="C145" s="47">
        <v>1</v>
      </c>
      <c r="D145" s="47">
        <v>1</v>
      </c>
      <c r="E145" s="269" t="s">
        <v>164</v>
      </c>
      <c r="F145" s="214">
        <f>SUM(G145:H145)</f>
        <v>78115.7</v>
      </c>
      <c r="G145" s="214">
        <f>'[1]hatvac 2'!$F$67</f>
        <v>78115.7</v>
      </c>
      <c r="H145" s="214">
        <v>0</v>
      </c>
    </row>
    <row r="146" spans="1:8" ht="18.75" customHeight="1">
      <c r="A146" s="46">
        <v>2520</v>
      </c>
      <c r="B146" s="47" t="s">
        <v>163</v>
      </c>
      <c r="C146" s="47">
        <v>2</v>
      </c>
      <c r="D146" s="47">
        <v>0</v>
      </c>
      <c r="E146" s="269" t="s">
        <v>165</v>
      </c>
      <c r="F146" s="214">
        <f>SUM(F148)</f>
        <v>1000</v>
      </c>
      <c r="G146" s="214">
        <f>SUM(G148)</f>
        <v>0</v>
      </c>
      <c r="H146" s="214">
        <f>SUM(H148)</f>
        <v>1000</v>
      </c>
    </row>
    <row r="147" spans="1:8" s="48" customFormat="1" ht="10.5" customHeight="1">
      <c r="A147" s="46"/>
      <c r="B147" s="47"/>
      <c r="C147" s="47"/>
      <c r="D147" s="47"/>
      <c r="E147" s="269" t="s">
        <v>71</v>
      </c>
      <c r="F147" s="214"/>
      <c r="G147" s="214"/>
      <c r="H147" s="214"/>
    </row>
    <row r="148" spans="1:8" ht="16.5" customHeight="1">
      <c r="A148" s="46">
        <v>2521</v>
      </c>
      <c r="B148" s="47" t="s">
        <v>163</v>
      </c>
      <c r="C148" s="47">
        <v>2</v>
      </c>
      <c r="D148" s="47">
        <v>1</v>
      </c>
      <c r="E148" s="269" t="s">
        <v>166</v>
      </c>
      <c r="F148" s="214">
        <f>SUM(G148:H148)</f>
        <v>1000</v>
      </c>
      <c r="G148" s="214">
        <v>0</v>
      </c>
      <c r="H148" s="214">
        <f>'[1]hatvac 2 f'!$H$73</f>
        <v>1000</v>
      </c>
    </row>
    <row r="149" spans="1:8" ht="19.5" customHeight="1">
      <c r="A149" s="46">
        <v>2530</v>
      </c>
      <c r="B149" s="47" t="s">
        <v>163</v>
      </c>
      <c r="C149" s="47">
        <v>3</v>
      </c>
      <c r="D149" s="47">
        <v>0</v>
      </c>
      <c r="E149" s="269" t="s">
        <v>167</v>
      </c>
      <c r="F149" s="214">
        <f>SUM(F151)</f>
        <v>0</v>
      </c>
      <c r="G149" s="214">
        <f>SUM(G151)</f>
        <v>0</v>
      </c>
      <c r="H149" s="214">
        <f>SUM(H151)</f>
        <v>0</v>
      </c>
    </row>
    <row r="150" spans="1:8" s="48" customFormat="1" ht="10.5" customHeight="1">
      <c r="A150" s="46"/>
      <c r="B150" s="47"/>
      <c r="C150" s="47"/>
      <c r="D150" s="47"/>
      <c r="E150" s="269" t="s">
        <v>71</v>
      </c>
      <c r="F150" s="214"/>
      <c r="G150" s="214"/>
      <c r="H150" s="214"/>
    </row>
    <row r="151" spans="1:8" ht="16.5" customHeight="1">
      <c r="A151" s="46">
        <v>2531</v>
      </c>
      <c r="B151" s="47" t="s">
        <v>163</v>
      </c>
      <c r="C151" s="47">
        <v>3</v>
      </c>
      <c r="D151" s="47">
        <v>1</v>
      </c>
      <c r="E151" s="269" t="s">
        <v>167</v>
      </c>
      <c r="F151" s="214">
        <f>SUM(G151:H151)</f>
        <v>0</v>
      </c>
      <c r="G151" s="214">
        <v>0</v>
      </c>
      <c r="H151" s="214">
        <v>0</v>
      </c>
    </row>
    <row r="152" spans="1:8" ht="24.75" customHeight="1">
      <c r="A152" s="46">
        <v>2540</v>
      </c>
      <c r="B152" s="47" t="s">
        <v>163</v>
      </c>
      <c r="C152" s="47">
        <v>4</v>
      </c>
      <c r="D152" s="47">
        <v>0</v>
      </c>
      <c r="E152" s="269" t="s">
        <v>168</v>
      </c>
      <c r="F152" s="214">
        <f>SUM(F154)</f>
        <v>0</v>
      </c>
      <c r="G152" s="214">
        <f>SUM(G154)</f>
        <v>0</v>
      </c>
      <c r="H152" s="214">
        <f>SUM(H154)</f>
        <v>0</v>
      </c>
    </row>
    <row r="153" spans="1:8" s="48" customFormat="1" ht="9" customHeight="1">
      <c r="A153" s="46"/>
      <c r="B153" s="47"/>
      <c r="C153" s="47"/>
      <c r="D153" s="47"/>
      <c r="E153" s="269" t="s">
        <v>71</v>
      </c>
      <c r="F153" s="214"/>
      <c r="G153" s="214"/>
      <c r="H153" s="214"/>
    </row>
    <row r="154" spans="1:8" ht="13.5" customHeight="1">
      <c r="A154" s="46">
        <v>2541</v>
      </c>
      <c r="B154" s="47" t="s">
        <v>163</v>
      </c>
      <c r="C154" s="47">
        <v>4</v>
      </c>
      <c r="D154" s="47">
        <v>1</v>
      </c>
      <c r="E154" s="269" t="s">
        <v>168</v>
      </c>
      <c r="F154" s="214">
        <f>SUM(G154:H154)</f>
        <v>0</v>
      </c>
      <c r="G154" s="214">
        <v>0</v>
      </c>
      <c r="H154" s="214">
        <v>0</v>
      </c>
    </row>
    <row r="155" spans="1:8" ht="27" customHeight="1">
      <c r="A155" s="46">
        <v>2550</v>
      </c>
      <c r="B155" s="47" t="s">
        <v>163</v>
      </c>
      <c r="C155" s="47">
        <v>5</v>
      </c>
      <c r="D155" s="47">
        <v>0</v>
      </c>
      <c r="E155" s="269" t="s">
        <v>169</v>
      </c>
      <c r="F155" s="214">
        <f>SUM(F157)</f>
        <v>0</v>
      </c>
      <c r="G155" s="214">
        <f>SUM(G157)</f>
        <v>0</v>
      </c>
      <c r="H155" s="214">
        <f>SUM(H157)</f>
        <v>0</v>
      </c>
    </row>
    <row r="156" spans="1:8" s="48" customFormat="1" ht="14.25" customHeight="1">
      <c r="A156" s="46"/>
      <c r="B156" s="47"/>
      <c r="C156" s="47"/>
      <c r="D156" s="47"/>
      <c r="E156" s="269" t="s">
        <v>71</v>
      </c>
      <c r="F156" s="214"/>
      <c r="G156" s="214"/>
      <c r="H156" s="214"/>
    </row>
    <row r="157" spans="1:8" ht="23.25" customHeight="1">
      <c r="A157" s="46">
        <v>2551</v>
      </c>
      <c r="B157" s="47" t="s">
        <v>163</v>
      </c>
      <c r="C157" s="47">
        <v>5</v>
      </c>
      <c r="D157" s="47">
        <v>1</v>
      </c>
      <c r="E157" s="269" t="s">
        <v>169</v>
      </c>
      <c r="F157" s="214">
        <f>SUM(G157:H157)</f>
        <v>0</v>
      </c>
      <c r="G157" s="214">
        <v>0</v>
      </c>
      <c r="H157" s="214">
        <v>0</v>
      </c>
    </row>
    <row r="158" spans="1:8" ht="21" customHeight="1">
      <c r="A158" s="46">
        <v>2560</v>
      </c>
      <c r="B158" s="47" t="s">
        <v>163</v>
      </c>
      <c r="C158" s="47">
        <v>6</v>
      </c>
      <c r="D158" s="47">
        <v>0</v>
      </c>
      <c r="E158" s="269" t="s">
        <v>170</v>
      </c>
      <c r="F158" s="214">
        <f>SUM(F160)</f>
        <v>0</v>
      </c>
      <c r="G158" s="214">
        <f>SUM(G160)</f>
        <v>0</v>
      </c>
      <c r="H158" s="214">
        <f>SUM(H160)</f>
        <v>0</v>
      </c>
    </row>
    <row r="159" spans="1:8" s="48" customFormat="1" ht="10.5" customHeight="1">
      <c r="A159" s="46"/>
      <c r="B159" s="47"/>
      <c r="C159" s="47"/>
      <c r="D159" s="47"/>
      <c r="E159" s="269" t="s">
        <v>71</v>
      </c>
      <c r="F159" s="214"/>
      <c r="G159" s="214"/>
      <c r="H159" s="214"/>
    </row>
    <row r="160" spans="1:8" ht="27.75" customHeight="1">
      <c r="A160" s="46">
        <v>2561</v>
      </c>
      <c r="B160" s="47" t="s">
        <v>163</v>
      </c>
      <c r="C160" s="47">
        <v>6</v>
      </c>
      <c r="D160" s="47">
        <v>1</v>
      </c>
      <c r="E160" s="269" t="s">
        <v>170</v>
      </c>
      <c r="F160" s="214">
        <f>SUM(G160:H160)</f>
        <v>0</v>
      </c>
      <c r="G160" s="214">
        <v>0</v>
      </c>
      <c r="H160" s="214">
        <v>0</v>
      </c>
    </row>
    <row r="161" spans="1:8" s="45" customFormat="1" ht="37.5" customHeight="1">
      <c r="A161" s="46">
        <v>2600</v>
      </c>
      <c r="B161" s="47" t="s">
        <v>171</v>
      </c>
      <c r="C161" s="47">
        <v>0</v>
      </c>
      <c r="D161" s="47">
        <v>0</v>
      </c>
      <c r="E161" s="269" t="s">
        <v>310</v>
      </c>
      <c r="F161" s="249">
        <f>SUM(F163,F166,F169,F172,F175,F178,)</f>
        <v>44923.1</v>
      </c>
      <c r="G161" s="249">
        <f>SUM(G163,G166,G169,G172,G175,G178,)</f>
        <v>17673.1</v>
      </c>
      <c r="H161" s="249">
        <f>SUM(H163,H166,H169,H172,H175,H178,)</f>
        <v>27250</v>
      </c>
    </row>
    <row r="162" spans="1:8" ht="11.25" customHeight="1">
      <c r="A162" s="43"/>
      <c r="B162" s="47"/>
      <c r="C162" s="47"/>
      <c r="D162" s="47"/>
      <c r="E162" s="269" t="s">
        <v>713</v>
      </c>
      <c r="F162" s="214"/>
      <c r="G162" s="214"/>
      <c r="H162" s="214"/>
    </row>
    <row r="163" spans="1:8" ht="16.5" customHeight="1">
      <c r="A163" s="46">
        <v>2610</v>
      </c>
      <c r="B163" s="47" t="s">
        <v>171</v>
      </c>
      <c r="C163" s="47">
        <v>1</v>
      </c>
      <c r="D163" s="47">
        <v>0</v>
      </c>
      <c r="E163" s="269" t="s">
        <v>172</v>
      </c>
      <c r="F163" s="214">
        <f>SUM(F165)</f>
        <v>0</v>
      </c>
      <c r="G163" s="214">
        <f>SUM(G165)</f>
        <v>0</v>
      </c>
      <c r="H163" s="214">
        <f>SUM(H165)</f>
        <v>0</v>
      </c>
    </row>
    <row r="164" spans="1:8" s="48" customFormat="1" ht="10.5" customHeight="1">
      <c r="A164" s="46"/>
      <c r="B164" s="47"/>
      <c r="C164" s="47"/>
      <c r="D164" s="47"/>
      <c r="E164" s="269" t="s">
        <v>71</v>
      </c>
      <c r="F164" s="214"/>
      <c r="G164" s="214"/>
      <c r="H164" s="214"/>
    </row>
    <row r="165" spans="1:8" ht="12" customHeight="1">
      <c r="A165" s="46">
        <v>2611</v>
      </c>
      <c r="B165" s="47" t="s">
        <v>171</v>
      </c>
      <c r="C165" s="47">
        <v>1</v>
      </c>
      <c r="D165" s="47">
        <v>1</v>
      </c>
      <c r="E165" s="269" t="s">
        <v>173</v>
      </c>
      <c r="F165" s="214">
        <f>SUM(G165:H165)</f>
        <v>0</v>
      </c>
      <c r="G165" s="214">
        <v>0</v>
      </c>
      <c r="H165" s="214">
        <v>0</v>
      </c>
    </row>
    <row r="166" spans="1:8" ht="14.25" customHeight="1">
      <c r="A166" s="46">
        <v>2620</v>
      </c>
      <c r="B166" s="47" t="s">
        <v>171</v>
      </c>
      <c r="C166" s="47">
        <v>2</v>
      </c>
      <c r="D166" s="47">
        <v>0</v>
      </c>
      <c r="E166" s="269" t="s">
        <v>174</v>
      </c>
      <c r="F166" s="214">
        <f>SUM(F168)</f>
        <v>2250</v>
      </c>
      <c r="G166" s="214">
        <f>SUM(G168)</f>
        <v>0</v>
      </c>
      <c r="H166" s="214">
        <f>SUM(H168)</f>
        <v>2250</v>
      </c>
    </row>
    <row r="167" spans="1:8" s="48" customFormat="1" ht="10.5" customHeight="1">
      <c r="A167" s="46"/>
      <c r="B167" s="47"/>
      <c r="C167" s="47"/>
      <c r="D167" s="47"/>
      <c r="E167" s="269" t="s">
        <v>71</v>
      </c>
      <c r="F167" s="214"/>
      <c r="G167" s="214"/>
      <c r="H167" s="214"/>
    </row>
    <row r="168" spans="1:8" ht="13.5" customHeight="1">
      <c r="A168" s="46">
        <v>2621</v>
      </c>
      <c r="B168" s="47" t="s">
        <v>171</v>
      </c>
      <c r="C168" s="47">
        <v>2</v>
      </c>
      <c r="D168" s="47">
        <v>1</v>
      </c>
      <c r="E168" s="269" t="s">
        <v>174</v>
      </c>
      <c r="F168" s="214">
        <f>SUM(G168:H168)</f>
        <v>2250</v>
      </c>
      <c r="G168" s="214">
        <v>0</v>
      </c>
      <c r="H168" s="214">
        <f>'[1]hatvac 2 f'!$H$82</f>
        <v>2250</v>
      </c>
    </row>
    <row r="169" spans="1:8" ht="14.25" customHeight="1">
      <c r="A169" s="46">
        <v>2630</v>
      </c>
      <c r="B169" s="47" t="s">
        <v>171</v>
      </c>
      <c r="C169" s="47">
        <v>3</v>
      </c>
      <c r="D169" s="47">
        <v>0</v>
      </c>
      <c r="E169" s="269" t="s">
        <v>175</v>
      </c>
      <c r="F169" s="214">
        <f>SUM(F171)</f>
        <v>0</v>
      </c>
      <c r="G169" s="214">
        <f>SUM(G171)</f>
        <v>0</v>
      </c>
      <c r="H169" s="214">
        <f>SUM(H171)</f>
        <v>0</v>
      </c>
    </row>
    <row r="170" spans="1:8" s="48" customFormat="1" ht="12.75" customHeight="1">
      <c r="A170" s="46"/>
      <c r="B170" s="47"/>
      <c r="C170" s="47"/>
      <c r="D170" s="47"/>
      <c r="E170" s="269" t="s">
        <v>71</v>
      </c>
      <c r="F170" s="214"/>
      <c r="G170" s="214"/>
      <c r="H170" s="214"/>
    </row>
    <row r="171" spans="1:8" ht="15" customHeight="1">
      <c r="A171" s="46">
        <v>2631</v>
      </c>
      <c r="B171" s="47" t="s">
        <v>171</v>
      </c>
      <c r="C171" s="47">
        <v>3</v>
      </c>
      <c r="D171" s="47">
        <v>1</v>
      </c>
      <c r="E171" s="269" t="s">
        <v>176</v>
      </c>
      <c r="F171" s="214">
        <f>SUM(G171:H171)</f>
        <v>0</v>
      </c>
      <c r="G171" s="214">
        <v>0</v>
      </c>
      <c r="H171" s="214">
        <v>0</v>
      </c>
    </row>
    <row r="172" spans="1:8" ht="15.75" customHeight="1">
      <c r="A172" s="46">
        <v>2640</v>
      </c>
      <c r="B172" s="47" t="s">
        <v>171</v>
      </c>
      <c r="C172" s="47">
        <v>4</v>
      </c>
      <c r="D172" s="47">
        <v>0</v>
      </c>
      <c r="E172" s="269" t="s">
        <v>177</v>
      </c>
      <c r="F172" s="214">
        <f>SUM(F174)</f>
        <v>41173.1</v>
      </c>
      <c r="G172" s="214">
        <f>SUM(G174)</f>
        <v>17673.1</v>
      </c>
      <c r="H172" s="214">
        <f>SUM(H174)</f>
        <v>23500</v>
      </c>
    </row>
    <row r="173" spans="1:8" s="48" customFormat="1" ht="14.25" customHeight="1">
      <c r="A173" s="46"/>
      <c r="B173" s="47"/>
      <c r="C173" s="47"/>
      <c r="D173" s="47"/>
      <c r="E173" s="269" t="s">
        <v>71</v>
      </c>
      <c r="F173" s="214"/>
      <c r="G173" s="214"/>
      <c r="H173" s="214"/>
    </row>
    <row r="174" spans="1:8" ht="13.5" customHeight="1">
      <c r="A174" s="46">
        <v>2641</v>
      </c>
      <c r="B174" s="47" t="s">
        <v>171</v>
      </c>
      <c r="C174" s="47">
        <v>4</v>
      </c>
      <c r="D174" s="47">
        <v>1</v>
      </c>
      <c r="E174" s="269" t="s">
        <v>178</v>
      </c>
      <c r="F174" s="214">
        <f>SUM(G174:H174)</f>
        <v>41173.1</v>
      </c>
      <c r="G174" s="214">
        <f>'[1]hatvac 2'!$F$82</f>
        <v>17673.1</v>
      </c>
      <c r="H174" s="214">
        <f>'[1]hatvac 2 f'!$H$86</f>
        <v>23500</v>
      </c>
    </row>
    <row r="175" spans="1:8" ht="35.25" customHeight="1">
      <c r="A175" s="46">
        <v>2650</v>
      </c>
      <c r="B175" s="47" t="s">
        <v>171</v>
      </c>
      <c r="C175" s="47">
        <v>5</v>
      </c>
      <c r="D175" s="47">
        <v>0</v>
      </c>
      <c r="E175" s="269" t="s">
        <v>179</v>
      </c>
      <c r="F175" s="214">
        <f>SUM(F177)</f>
        <v>1500</v>
      </c>
      <c r="G175" s="214">
        <f>SUM(G177)</f>
        <v>0</v>
      </c>
      <c r="H175" s="214">
        <f>SUM(H177)</f>
        <v>1500</v>
      </c>
    </row>
    <row r="176" spans="1:8" s="48" customFormat="1" ht="11.25" customHeight="1">
      <c r="A176" s="46"/>
      <c r="B176" s="47"/>
      <c r="C176" s="47"/>
      <c r="D176" s="47"/>
      <c r="E176" s="269" t="s">
        <v>71</v>
      </c>
      <c r="F176" s="214"/>
      <c r="G176" s="214"/>
      <c r="H176" s="214"/>
    </row>
    <row r="177" spans="1:8" ht="37.5" customHeight="1">
      <c r="A177" s="46">
        <v>2651</v>
      </c>
      <c r="B177" s="47" t="s">
        <v>171</v>
      </c>
      <c r="C177" s="47">
        <v>5</v>
      </c>
      <c r="D177" s="47">
        <v>1</v>
      </c>
      <c r="E177" s="269" t="s">
        <v>179</v>
      </c>
      <c r="F177" s="214">
        <f>SUM(G177:H177)</f>
        <v>1500</v>
      </c>
      <c r="G177" s="214">
        <v>0</v>
      </c>
      <c r="H177" s="214">
        <f>'[1]hatvac 2 f'!$H$88</f>
        <v>1500</v>
      </c>
    </row>
    <row r="178" spans="1:8" ht="29.25" customHeight="1">
      <c r="A178" s="46">
        <v>2660</v>
      </c>
      <c r="B178" s="47" t="s">
        <v>171</v>
      </c>
      <c r="C178" s="47">
        <v>6</v>
      </c>
      <c r="D178" s="47">
        <v>0</v>
      </c>
      <c r="E178" s="269" t="s">
        <v>180</v>
      </c>
      <c r="F178" s="214">
        <v>0</v>
      </c>
      <c r="G178" s="214">
        <f>SUM(G180)</f>
        <v>0</v>
      </c>
      <c r="H178" s="214">
        <f>SUM(H180)</f>
        <v>0</v>
      </c>
    </row>
    <row r="179" spans="1:8" s="48" customFormat="1" ht="14.25" customHeight="1">
      <c r="A179" s="46"/>
      <c r="B179" s="47"/>
      <c r="C179" s="47"/>
      <c r="D179" s="47"/>
      <c r="E179" s="269" t="s">
        <v>71</v>
      </c>
      <c r="F179" s="214"/>
      <c r="G179" s="214"/>
      <c r="H179" s="214"/>
    </row>
    <row r="180" spans="1:8" ht="26.25" customHeight="1">
      <c r="A180" s="46">
        <v>2661</v>
      </c>
      <c r="B180" s="47" t="s">
        <v>171</v>
      </c>
      <c r="C180" s="47">
        <v>6</v>
      </c>
      <c r="D180" s="47">
        <v>1</v>
      </c>
      <c r="E180" s="269" t="s">
        <v>180</v>
      </c>
      <c r="F180" s="214">
        <f>SUM(G180:H180)</f>
        <v>0</v>
      </c>
      <c r="G180" s="214">
        <v>0</v>
      </c>
      <c r="H180" s="214">
        <v>0</v>
      </c>
    </row>
    <row r="181" spans="1:8" s="45" customFormat="1" ht="21.75" customHeight="1">
      <c r="A181" s="46">
        <v>2700</v>
      </c>
      <c r="B181" s="47" t="s">
        <v>181</v>
      </c>
      <c r="C181" s="47">
        <v>0</v>
      </c>
      <c r="D181" s="47">
        <v>0</v>
      </c>
      <c r="E181" s="269" t="s">
        <v>311</v>
      </c>
      <c r="F181" s="249">
        <f>SUM(F183,F188,F194,F200,F203,F206)</f>
        <v>0</v>
      </c>
      <c r="G181" s="249">
        <f>SUM(G183,G188,G194,G200,G203,G206)</f>
        <v>0</v>
      </c>
      <c r="H181" s="249">
        <f>SUM(H183,H188,H194,H200,H203,H206)</f>
        <v>0</v>
      </c>
    </row>
    <row r="182" spans="1:8" ht="11.25" customHeight="1">
      <c r="A182" s="43"/>
      <c r="B182" s="47"/>
      <c r="C182" s="47"/>
      <c r="D182" s="47"/>
      <c r="E182" s="269" t="s">
        <v>713</v>
      </c>
      <c r="F182" s="214"/>
      <c r="G182" s="214"/>
      <c r="H182" s="214"/>
    </row>
    <row r="183" spans="1:8" ht="12" customHeight="1">
      <c r="A183" s="46">
        <v>2710</v>
      </c>
      <c r="B183" s="47" t="s">
        <v>181</v>
      </c>
      <c r="C183" s="47">
        <v>1</v>
      </c>
      <c r="D183" s="47">
        <v>0</v>
      </c>
      <c r="E183" s="269" t="s">
        <v>182</v>
      </c>
      <c r="F183" s="214">
        <f>SUM(F185:F187)</f>
        <v>0</v>
      </c>
      <c r="G183" s="214">
        <f>SUM(G185:G187)</f>
        <v>0</v>
      </c>
      <c r="H183" s="214">
        <f>SUM(H185:H187)</f>
        <v>0</v>
      </c>
    </row>
    <row r="184" spans="1:8" s="48" customFormat="1" ht="14.25" customHeight="1">
      <c r="A184" s="46"/>
      <c r="B184" s="47"/>
      <c r="C184" s="47"/>
      <c r="D184" s="47"/>
      <c r="E184" s="269" t="s">
        <v>71</v>
      </c>
      <c r="F184" s="214"/>
      <c r="G184" s="214"/>
      <c r="H184" s="214"/>
    </row>
    <row r="185" spans="1:8" ht="14.25" customHeight="1">
      <c r="A185" s="46">
        <v>2711</v>
      </c>
      <c r="B185" s="47" t="s">
        <v>181</v>
      </c>
      <c r="C185" s="47">
        <v>1</v>
      </c>
      <c r="D185" s="47">
        <v>1</v>
      </c>
      <c r="E185" s="269" t="s">
        <v>183</v>
      </c>
      <c r="F185" s="214">
        <f>SUM(G185:H185)</f>
        <v>0</v>
      </c>
      <c r="G185" s="214">
        <v>0</v>
      </c>
      <c r="H185" s="214">
        <v>0</v>
      </c>
    </row>
    <row r="186" spans="1:8" ht="14.25" customHeight="1">
      <c r="A186" s="46">
        <v>2712</v>
      </c>
      <c r="B186" s="47" t="s">
        <v>181</v>
      </c>
      <c r="C186" s="47">
        <v>1</v>
      </c>
      <c r="D186" s="47">
        <v>2</v>
      </c>
      <c r="E186" s="269" t="s">
        <v>184</v>
      </c>
      <c r="F186" s="214">
        <f>SUM(G186:H186)</f>
        <v>0</v>
      </c>
      <c r="G186" s="214">
        <v>0</v>
      </c>
      <c r="H186" s="214">
        <v>0</v>
      </c>
    </row>
    <row r="187" spans="1:8" ht="14.25" customHeight="1">
      <c r="A187" s="46">
        <v>2713</v>
      </c>
      <c r="B187" s="47" t="s">
        <v>181</v>
      </c>
      <c r="C187" s="47">
        <v>1</v>
      </c>
      <c r="D187" s="47">
        <v>3</v>
      </c>
      <c r="E187" s="269" t="s">
        <v>185</v>
      </c>
      <c r="F187" s="214">
        <f>SUM(G187:H187)</f>
        <v>0</v>
      </c>
      <c r="G187" s="214">
        <v>0</v>
      </c>
      <c r="H187" s="214">
        <v>0</v>
      </c>
    </row>
    <row r="188" spans="1:8" ht="14.25" customHeight="1">
      <c r="A188" s="46">
        <v>2720</v>
      </c>
      <c r="B188" s="47" t="s">
        <v>181</v>
      </c>
      <c r="C188" s="47">
        <v>2</v>
      </c>
      <c r="D188" s="47">
        <v>0</v>
      </c>
      <c r="E188" s="269" t="s">
        <v>186</v>
      </c>
      <c r="F188" s="214">
        <f>SUM(F190:F193)</f>
        <v>0</v>
      </c>
      <c r="G188" s="214">
        <f>SUM(G190:G193)</f>
        <v>0</v>
      </c>
      <c r="H188" s="214">
        <f>SUM(H190:H193)</f>
        <v>0</v>
      </c>
    </row>
    <row r="189" spans="1:8" s="48" customFormat="1" ht="14.25" customHeight="1">
      <c r="A189" s="46"/>
      <c r="B189" s="47"/>
      <c r="C189" s="47"/>
      <c r="D189" s="47"/>
      <c r="E189" s="269" t="s">
        <v>71</v>
      </c>
      <c r="F189" s="214"/>
      <c r="G189" s="214"/>
      <c r="H189" s="214"/>
    </row>
    <row r="190" spans="1:8" ht="12" customHeight="1">
      <c r="A190" s="46">
        <v>2721</v>
      </c>
      <c r="B190" s="47" t="s">
        <v>181</v>
      </c>
      <c r="C190" s="47">
        <v>2</v>
      </c>
      <c r="D190" s="47">
        <v>1</v>
      </c>
      <c r="E190" s="269" t="s">
        <v>187</v>
      </c>
      <c r="F190" s="214">
        <f>SUM(G190:H190)</f>
        <v>0</v>
      </c>
      <c r="G190" s="214">
        <v>0</v>
      </c>
      <c r="H190" s="214">
        <v>0</v>
      </c>
    </row>
    <row r="191" spans="1:8" ht="12.75" customHeight="1">
      <c r="A191" s="46">
        <v>2722</v>
      </c>
      <c r="B191" s="47" t="s">
        <v>181</v>
      </c>
      <c r="C191" s="47">
        <v>2</v>
      </c>
      <c r="D191" s="47">
        <v>2</v>
      </c>
      <c r="E191" s="269" t="s">
        <v>188</v>
      </c>
      <c r="F191" s="214">
        <f>SUM(G191:H191)</f>
        <v>0</v>
      </c>
      <c r="G191" s="214">
        <v>0</v>
      </c>
      <c r="H191" s="214">
        <v>0</v>
      </c>
    </row>
    <row r="192" spans="1:8" ht="12.75" customHeight="1">
      <c r="A192" s="46">
        <v>2723</v>
      </c>
      <c r="B192" s="47" t="s">
        <v>181</v>
      </c>
      <c r="C192" s="47">
        <v>2</v>
      </c>
      <c r="D192" s="47">
        <v>3</v>
      </c>
      <c r="E192" s="269" t="s">
        <v>189</v>
      </c>
      <c r="F192" s="214">
        <f>SUM(G192:H192)</f>
        <v>0</v>
      </c>
      <c r="G192" s="214">
        <v>0</v>
      </c>
      <c r="H192" s="214">
        <v>0</v>
      </c>
    </row>
    <row r="193" spans="1:8" ht="12.75" customHeight="1">
      <c r="A193" s="46">
        <v>2724</v>
      </c>
      <c r="B193" s="47" t="s">
        <v>181</v>
      </c>
      <c r="C193" s="47">
        <v>2</v>
      </c>
      <c r="D193" s="47">
        <v>4</v>
      </c>
      <c r="E193" s="269" t="s">
        <v>190</v>
      </c>
      <c r="F193" s="214">
        <f>SUM(G193:H193)</f>
        <v>0</v>
      </c>
      <c r="G193" s="214">
        <v>0</v>
      </c>
      <c r="H193" s="214">
        <v>0</v>
      </c>
    </row>
    <row r="194" spans="1:8" ht="12.75" customHeight="1">
      <c r="A194" s="46">
        <v>2730</v>
      </c>
      <c r="B194" s="47" t="s">
        <v>181</v>
      </c>
      <c r="C194" s="47">
        <v>3</v>
      </c>
      <c r="D194" s="47">
        <v>0</v>
      </c>
      <c r="E194" s="269" t="s">
        <v>191</v>
      </c>
      <c r="F194" s="214">
        <f>SUM(F196:F199)</f>
        <v>0</v>
      </c>
      <c r="G194" s="214">
        <f>SUM(G196:G199)</f>
        <v>0</v>
      </c>
      <c r="H194" s="214">
        <f>SUM(H196:H199)</f>
        <v>0</v>
      </c>
    </row>
    <row r="195" spans="1:8" s="48" customFormat="1" ht="10.5" customHeight="1">
      <c r="A195" s="46"/>
      <c r="B195" s="47"/>
      <c r="C195" s="47"/>
      <c r="D195" s="47"/>
      <c r="E195" s="269" t="s">
        <v>71</v>
      </c>
      <c r="F195" s="214"/>
      <c r="G195" s="214"/>
      <c r="H195" s="214"/>
    </row>
    <row r="196" spans="1:8" ht="15" customHeight="1">
      <c r="A196" s="46">
        <v>2731</v>
      </c>
      <c r="B196" s="47" t="s">
        <v>181</v>
      </c>
      <c r="C196" s="47">
        <v>3</v>
      </c>
      <c r="D196" s="47">
        <v>1</v>
      </c>
      <c r="E196" s="269" t="s">
        <v>192</v>
      </c>
      <c r="F196" s="214">
        <f>SUM(G196:H196)</f>
        <v>0</v>
      </c>
      <c r="G196" s="214">
        <v>0</v>
      </c>
      <c r="H196" s="214">
        <v>0</v>
      </c>
    </row>
    <row r="197" spans="1:8" ht="12.75" customHeight="1">
      <c r="A197" s="46">
        <v>2732</v>
      </c>
      <c r="B197" s="47" t="s">
        <v>181</v>
      </c>
      <c r="C197" s="47">
        <v>3</v>
      </c>
      <c r="D197" s="47">
        <v>2</v>
      </c>
      <c r="E197" s="269" t="s">
        <v>193</v>
      </c>
      <c r="F197" s="214">
        <f>SUM(G197:H197)</f>
        <v>0</v>
      </c>
      <c r="G197" s="214">
        <v>0</v>
      </c>
      <c r="H197" s="214">
        <v>0</v>
      </c>
    </row>
    <row r="198" spans="1:8" ht="16.5" customHeight="1">
      <c r="A198" s="46">
        <v>2733</v>
      </c>
      <c r="B198" s="47" t="s">
        <v>181</v>
      </c>
      <c r="C198" s="47">
        <v>3</v>
      </c>
      <c r="D198" s="47">
        <v>3</v>
      </c>
      <c r="E198" s="269" t="s">
        <v>194</v>
      </c>
      <c r="F198" s="214">
        <f>SUM(G198:H198)</f>
        <v>0</v>
      </c>
      <c r="G198" s="214">
        <v>0</v>
      </c>
      <c r="H198" s="214">
        <v>0</v>
      </c>
    </row>
    <row r="199" spans="1:8" ht="26.25" customHeight="1">
      <c r="A199" s="46">
        <v>2734</v>
      </c>
      <c r="B199" s="47" t="s">
        <v>181</v>
      </c>
      <c r="C199" s="47">
        <v>3</v>
      </c>
      <c r="D199" s="47">
        <v>4</v>
      </c>
      <c r="E199" s="269" t="s">
        <v>195</v>
      </c>
      <c r="F199" s="214">
        <f>SUM(G199:H199)</f>
        <v>0</v>
      </c>
      <c r="G199" s="214">
        <v>0</v>
      </c>
      <c r="H199" s="214">
        <v>0</v>
      </c>
    </row>
    <row r="200" spans="1:8" ht="15.75" customHeight="1">
      <c r="A200" s="46">
        <v>2740</v>
      </c>
      <c r="B200" s="47" t="s">
        <v>181</v>
      </c>
      <c r="C200" s="47">
        <v>4</v>
      </c>
      <c r="D200" s="47">
        <v>0</v>
      </c>
      <c r="E200" s="269" t="s">
        <v>196</v>
      </c>
      <c r="F200" s="214">
        <f>SUM(F202)</f>
        <v>0</v>
      </c>
      <c r="G200" s="214">
        <f>SUM(G202)</f>
        <v>0</v>
      </c>
      <c r="H200" s="214">
        <f>SUM(H202)</f>
        <v>0</v>
      </c>
    </row>
    <row r="201" spans="1:8" s="48" customFormat="1" ht="10.5" customHeight="1">
      <c r="A201" s="46"/>
      <c r="B201" s="47"/>
      <c r="C201" s="47"/>
      <c r="D201" s="47"/>
      <c r="E201" s="269" t="s">
        <v>71</v>
      </c>
      <c r="F201" s="214"/>
      <c r="G201" s="214"/>
      <c r="H201" s="214"/>
    </row>
    <row r="202" spans="1:8" ht="17.25" customHeight="1">
      <c r="A202" s="46">
        <v>2741</v>
      </c>
      <c r="B202" s="47" t="s">
        <v>181</v>
      </c>
      <c r="C202" s="47">
        <v>4</v>
      </c>
      <c r="D202" s="47">
        <v>1</v>
      </c>
      <c r="E202" s="269" t="s">
        <v>196</v>
      </c>
      <c r="F202" s="214">
        <f>SUM(G202:H202)</f>
        <v>0</v>
      </c>
      <c r="G202" s="214">
        <v>0</v>
      </c>
      <c r="H202" s="214">
        <v>0</v>
      </c>
    </row>
    <row r="203" spans="1:8" ht="20.25" customHeight="1">
      <c r="A203" s="46">
        <v>2750</v>
      </c>
      <c r="B203" s="47" t="s">
        <v>181</v>
      </c>
      <c r="C203" s="47">
        <v>5</v>
      </c>
      <c r="D203" s="47">
        <v>0</v>
      </c>
      <c r="E203" s="269" t="s">
        <v>197</v>
      </c>
      <c r="F203" s="214">
        <f>SUM(F205)</f>
        <v>0</v>
      </c>
      <c r="G203" s="214">
        <f>SUM(G205)</f>
        <v>0</v>
      </c>
      <c r="H203" s="214">
        <f>SUM(H205)</f>
        <v>0</v>
      </c>
    </row>
    <row r="204" spans="1:8" s="48" customFormat="1" ht="9" customHeight="1">
      <c r="A204" s="46"/>
      <c r="B204" s="47"/>
      <c r="C204" s="47"/>
      <c r="D204" s="47"/>
      <c r="E204" s="269" t="s">
        <v>71</v>
      </c>
      <c r="F204" s="214"/>
      <c r="G204" s="214"/>
      <c r="H204" s="214"/>
    </row>
    <row r="205" spans="1:8" ht="21.75" customHeight="1">
      <c r="A205" s="46">
        <v>2751</v>
      </c>
      <c r="B205" s="47" t="s">
        <v>181</v>
      </c>
      <c r="C205" s="47">
        <v>5</v>
      </c>
      <c r="D205" s="47">
        <v>1</v>
      </c>
      <c r="E205" s="269" t="s">
        <v>197</v>
      </c>
      <c r="F205" s="214">
        <f>SUM(G205:H205)</f>
        <v>0</v>
      </c>
      <c r="G205" s="214">
        <v>0</v>
      </c>
      <c r="H205" s="214">
        <v>0</v>
      </c>
    </row>
    <row r="206" spans="1:8" ht="19.5" customHeight="1">
      <c r="A206" s="46">
        <v>2760</v>
      </c>
      <c r="B206" s="47" t="s">
        <v>181</v>
      </c>
      <c r="C206" s="47">
        <v>6</v>
      </c>
      <c r="D206" s="47">
        <v>0</v>
      </c>
      <c r="E206" s="269" t="s">
        <v>198</v>
      </c>
      <c r="F206" s="214">
        <f>SUM(F208:F209)</f>
        <v>0</v>
      </c>
      <c r="G206" s="214">
        <f>SUM(G208:G209)</f>
        <v>0</v>
      </c>
      <c r="H206" s="214">
        <f>SUM(H208:H209)</f>
        <v>0</v>
      </c>
    </row>
    <row r="207" spans="1:8" s="48" customFormat="1" ht="10.5" customHeight="1">
      <c r="A207" s="46"/>
      <c r="B207" s="47"/>
      <c r="C207" s="47"/>
      <c r="D207" s="47"/>
      <c r="E207" s="269" t="s">
        <v>71</v>
      </c>
      <c r="F207" s="214"/>
      <c r="G207" s="214"/>
      <c r="H207" s="214"/>
    </row>
    <row r="208" spans="1:8" ht="15">
      <c r="A208" s="46">
        <v>2761</v>
      </c>
      <c r="B208" s="47" t="s">
        <v>181</v>
      </c>
      <c r="C208" s="47">
        <v>6</v>
      </c>
      <c r="D208" s="47">
        <v>1</v>
      </c>
      <c r="E208" s="269" t="s">
        <v>199</v>
      </c>
      <c r="F208" s="214">
        <f>SUM(G208:H208)</f>
        <v>0</v>
      </c>
      <c r="G208" s="214">
        <v>0</v>
      </c>
      <c r="H208" s="214">
        <v>0</v>
      </c>
    </row>
    <row r="209" spans="1:8" ht="16.5" customHeight="1">
      <c r="A209" s="46">
        <v>2762</v>
      </c>
      <c r="B209" s="47" t="s">
        <v>181</v>
      </c>
      <c r="C209" s="47">
        <v>6</v>
      </c>
      <c r="D209" s="47">
        <v>2</v>
      </c>
      <c r="E209" s="269" t="s">
        <v>198</v>
      </c>
      <c r="F209" s="214">
        <f>SUM(G209:H209)</f>
        <v>0</v>
      </c>
      <c r="G209" s="214">
        <v>0</v>
      </c>
      <c r="H209" s="214">
        <v>0</v>
      </c>
    </row>
    <row r="210" spans="1:8" s="45" customFormat="1" ht="23.25" customHeight="1">
      <c r="A210" s="46">
        <v>2800</v>
      </c>
      <c r="B210" s="47" t="s">
        <v>200</v>
      </c>
      <c r="C210" s="47">
        <v>0</v>
      </c>
      <c r="D210" s="47">
        <v>0</v>
      </c>
      <c r="E210" s="269" t="s">
        <v>312</v>
      </c>
      <c r="F210" s="249">
        <f>SUM(F212,F215,F224,F229,F234,F237)</f>
        <v>79083.2</v>
      </c>
      <c r="G210" s="249">
        <f>SUM(G212,G215,G224,G229,G234,G237)</f>
        <v>24008.2</v>
      </c>
      <c r="H210" s="249">
        <f>SUM(H212,H215,H224,H229,H234,H237)</f>
        <v>55075</v>
      </c>
    </row>
    <row r="211" spans="1:8" ht="11.25" customHeight="1">
      <c r="A211" s="43"/>
      <c r="B211" s="47"/>
      <c r="C211" s="47"/>
      <c r="D211" s="47"/>
      <c r="E211" s="269" t="s">
        <v>713</v>
      </c>
      <c r="F211" s="214"/>
      <c r="G211" s="214"/>
      <c r="H211" s="214"/>
    </row>
    <row r="212" spans="1:8" ht="10.5" customHeight="1">
      <c r="A212" s="46">
        <v>2810</v>
      </c>
      <c r="B212" s="47" t="s">
        <v>200</v>
      </c>
      <c r="C212" s="47">
        <v>1</v>
      </c>
      <c r="D212" s="47">
        <v>0</v>
      </c>
      <c r="E212" s="269" t="s">
        <v>201</v>
      </c>
      <c r="F212" s="214">
        <f>SUM(F214)</f>
        <v>0</v>
      </c>
      <c r="G212" s="214">
        <f>SUM(G214)</f>
        <v>0</v>
      </c>
      <c r="H212" s="214">
        <f>SUM(H214)</f>
        <v>0</v>
      </c>
    </row>
    <row r="213" spans="1:8" s="48" customFormat="1" ht="10.5" customHeight="1">
      <c r="A213" s="46"/>
      <c r="B213" s="47"/>
      <c r="C213" s="47"/>
      <c r="D213" s="47"/>
      <c r="E213" s="269" t="s">
        <v>71</v>
      </c>
      <c r="F213" s="214"/>
      <c r="G213" s="214"/>
      <c r="H213" s="214"/>
    </row>
    <row r="214" spans="1:8" ht="10.5" customHeight="1">
      <c r="A214" s="46">
        <v>2811</v>
      </c>
      <c r="B214" s="47" t="s">
        <v>200</v>
      </c>
      <c r="C214" s="47">
        <v>1</v>
      </c>
      <c r="D214" s="47">
        <v>1</v>
      </c>
      <c r="E214" s="269" t="s">
        <v>201</v>
      </c>
      <c r="F214" s="214">
        <f>SUM(G214:H214)</f>
        <v>0</v>
      </c>
      <c r="G214" s="214"/>
      <c r="H214" s="214"/>
    </row>
    <row r="215" spans="1:8" ht="10.5" customHeight="1">
      <c r="A215" s="46">
        <v>2820</v>
      </c>
      <c r="B215" s="47" t="s">
        <v>200</v>
      </c>
      <c r="C215" s="47">
        <v>2</v>
      </c>
      <c r="D215" s="47">
        <v>0</v>
      </c>
      <c r="E215" s="269" t="s">
        <v>202</v>
      </c>
      <c r="F215" s="214">
        <f>SUM(F217:F223)</f>
        <v>76035.2</v>
      </c>
      <c r="G215" s="214">
        <f>SUM(G217:G223)</f>
        <v>23535.2</v>
      </c>
      <c r="H215" s="214">
        <f>SUM(H217:H223)</f>
        <v>52500</v>
      </c>
    </row>
    <row r="216" spans="1:8" s="48" customFormat="1" ht="10.5" customHeight="1">
      <c r="A216" s="46"/>
      <c r="B216" s="47"/>
      <c r="C216" s="47"/>
      <c r="D216" s="47"/>
      <c r="E216" s="269" t="s">
        <v>71</v>
      </c>
      <c r="F216" s="214"/>
      <c r="G216" s="214"/>
      <c r="H216" s="214"/>
    </row>
    <row r="217" spans="1:8" ht="11.25" customHeight="1">
      <c r="A217" s="46">
        <v>2821</v>
      </c>
      <c r="B217" s="47" t="s">
        <v>200</v>
      </c>
      <c r="C217" s="47">
        <v>2</v>
      </c>
      <c r="D217" s="47">
        <v>1</v>
      </c>
      <c r="E217" s="269" t="s">
        <v>203</v>
      </c>
      <c r="F217" s="214">
        <f aca="true" t="shared" si="2" ref="F217:F223">SUM(G217:H217)</f>
        <v>11875.2</v>
      </c>
      <c r="G217" s="214">
        <f>'[1]hatvac 2'!$F$92</f>
        <v>10875.2</v>
      </c>
      <c r="H217" s="214">
        <f>'[1]hatvac 2 f'!$H$96</f>
        <v>1000</v>
      </c>
    </row>
    <row r="218" spans="1:8" ht="11.25" customHeight="1">
      <c r="A218" s="46">
        <v>2822</v>
      </c>
      <c r="B218" s="47" t="s">
        <v>200</v>
      </c>
      <c r="C218" s="47">
        <v>2</v>
      </c>
      <c r="D218" s="47">
        <v>2</v>
      </c>
      <c r="E218" s="269" t="s">
        <v>204</v>
      </c>
      <c r="F218" s="214">
        <f t="shared" si="2"/>
        <v>0</v>
      </c>
      <c r="G218" s="214"/>
      <c r="H218" s="214"/>
    </row>
    <row r="219" spans="1:8" ht="11.25" customHeight="1">
      <c r="A219" s="46">
        <v>2823</v>
      </c>
      <c r="B219" s="47" t="s">
        <v>200</v>
      </c>
      <c r="C219" s="47">
        <v>2</v>
      </c>
      <c r="D219" s="47">
        <v>3</v>
      </c>
      <c r="E219" s="269" t="s">
        <v>205</v>
      </c>
      <c r="F219" s="214">
        <f t="shared" si="2"/>
        <v>64160</v>
      </c>
      <c r="G219" s="214">
        <f>'[1]hatvac 2'!$F$94</f>
        <v>12660</v>
      </c>
      <c r="H219" s="214">
        <f>'[1]hatvac 2 f'!$H$98</f>
        <v>51500</v>
      </c>
    </row>
    <row r="220" spans="1:8" ht="11.25" customHeight="1">
      <c r="A220" s="46">
        <v>2824</v>
      </c>
      <c r="B220" s="47" t="s">
        <v>200</v>
      </c>
      <c r="C220" s="47">
        <v>2</v>
      </c>
      <c r="D220" s="47">
        <v>4</v>
      </c>
      <c r="E220" s="269" t="s">
        <v>206</v>
      </c>
      <c r="F220" s="214">
        <f t="shared" si="2"/>
        <v>0</v>
      </c>
      <c r="G220" s="214">
        <v>0</v>
      </c>
      <c r="H220" s="214">
        <v>0</v>
      </c>
    </row>
    <row r="221" spans="1:8" ht="11.25" customHeight="1">
      <c r="A221" s="46">
        <v>2825</v>
      </c>
      <c r="B221" s="47" t="s">
        <v>200</v>
      </c>
      <c r="C221" s="47">
        <v>2</v>
      </c>
      <c r="D221" s="47">
        <v>5</v>
      </c>
      <c r="E221" s="269" t="s">
        <v>207</v>
      </c>
      <c r="F221" s="214">
        <f t="shared" si="2"/>
        <v>0</v>
      </c>
      <c r="G221" s="214">
        <v>0</v>
      </c>
      <c r="H221" s="214">
        <v>0</v>
      </c>
    </row>
    <row r="222" spans="1:8" ht="11.25" customHeight="1">
      <c r="A222" s="46">
        <v>2826</v>
      </c>
      <c r="B222" s="47" t="s">
        <v>200</v>
      </c>
      <c r="C222" s="47">
        <v>2</v>
      </c>
      <c r="D222" s="47">
        <v>6</v>
      </c>
      <c r="E222" s="269" t="s">
        <v>208</v>
      </c>
      <c r="F222" s="214">
        <f t="shared" si="2"/>
        <v>0</v>
      </c>
      <c r="G222" s="214">
        <v>0</v>
      </c>
      <c r="H222" s="214">
        <v>0</v>
      </c>
    </row>
    <row r="223" spans="1:8" ht="21">
      <c r="A223" s="46">
        <v>2827</v>
      </c>
      <c r="B223" s="47" t="s">
        <v>200</v>
      </c>
      <c r="C223" s="47">
        <v>2</v>
      </c>
      <c r="D223" s="47">
        <v>7</v>
      </c>
      <c r="E223" s="269" t="s">
        <v>209</v>
      </c>
      <c r="F223" s="214">
        <f t="shared" si="2"/>
        <v>0</v>
      </c>
      <c r="G223" s="214">
        <v>0</v>
      </c>
      <c r="H223" s="214">
        <v>0</v>
      </c>
    </row>
    <row r="224" spans="1:8" ht="24" customHeight="1">
      <c r="A224" s="46">
        <v>2830</v>
      </c>
      <c r="B224" s="47" t="s">
        <v>200</v>
      </c>
      <c r="C224" s="47">
        <v>3</v>
      </c>
      <c r="D224" s="47">
        <v>0</v>
      </c>
      <c r="E224" s="269" t="s">
        <v>210</v>
      </c>
      <c r="F224" s="214">
        <f>SUM(F226:F228)</f>
        <v>233</v>
      </c>
      <c r="G224" s="214">
        <f>SUM(G226:G228)</f>
        <v>233</v>
      </c>
      <c r="H224" s="214">
        <f>SUM(H226:H228)</f>
        <v>0</v>
      </c>
    </row>
    <row r="225" spans="1:8" s="48" customFormat="1" ht="10.5" customHeight="1">
      <c r="A225" s="46"/>
      <c r="B225" s="47"/>
      <c r="C225" s="47"/>
      <c r="D225" s="47"/>
      <c r="E225" s="269" t="s">
        <v>71</v>
      </c>
      <c r="F225" s="214"/>
      <c r="G225" s="214"/>
      <c r="H225" s="214"/>
    </row>
    <row r="226" spans="1:8" ht="13.5" customHeight="1">
      <c r="A226" s="46">
        <v>2831</v>
      </c>
      <c r="B226" s="47" t="s">
        <v>200</v>
      </c>
      <c r="C226" s="47">
        <v>3</v>
      </c>
      <c r="D226" s="47">
        <v>1</v>
      </c>
      <c r="E226" s="269" t="s">
        <v>211</v>
      </c>
      <c r="F226" s="214">
        <f>SUM(G226:H226)</f>
        <v>0</v>
      </c>
      <c r="G226" s="214">
        <v>0</v>
      </c>
      <c r="H226" s="214">
        <v>0</v>
      </c>
    </row>
    <row r="227" spans="1:8" ht="13.5" customHeight="1">
      <c r="A227" s="46">
        <v>2832</v>
      </c>
      <c r="B227" s="47" t="s">
        <v>200</v>
      </c>
      <c r="C227" s="47">
        <v>3</v>
      </c>
      <c r="D227" s="47">
        <v>2</v>
      </c>
      <c r="E227" s="269" t="s">
        <v>212</v>
      </c>
      <c r="F227" s="214">
        <f>SUM(G227:H227)</f>
        <v>233</v>
      </c>
      <c r="G227" s="214">
        <f>'[1]hatvac 2'!$F$100</f>
        <v>233</v>
      </c>
      <c r="H227" s="214"/>
    </row>
    <row r="228" spans="1:8" ht="13.5" customHeight="1">
      <c r="A228" s="46">
        <v>2833</v>
      </c>
      <c r="B228" s="47" t="s">
        <v>200</v>
      </c>
      <c r="C228" s="47">
        <v>3</v>
      </c>
      <c r="D228" s="47">
        <v>3</v>
      </c>
      <c r="E228" s="269" t="s">
        <v>213</v>
      </c>
      <c r="F228" s="214">
        <f>SUM(G228:H228)</f>
        <v>0</v>
      </c>
      <c r="G228" s="214">
        <v>0</v>
      </c>
      <c r="H228" s="214">
        <v>0</v>
      </c>
    </row>
    <row r="229" spans="1:8" ht="14.25" customHeight="1">
      <c r="A229" s="46">
        <v>2840</v>
      </c>
      <c r="B229" s="47" t="s">
        <v>200</v>
      </c>
      <c r="C229" s="47">
        <v>4</v>
      </c>
      <c r="D229" s="47">
        <v>0</v>
      </c>
      <c r="E229" s="269" t="s">
        <v>214</v>
      </c>
      <c r="F229" s="214">
        <f>SUM(F231:F233)</f>
        <v>240</v>
      </c>
      <c r="G229" s="214">
        <f>SUM(G231:G233)</f>
        <v>240</v>
      </c>
      <c r="H229" s="214">
        <f>SUM(H231:H233)</f>
        <v>0</v>
      </c>
    </row>
    <row r="230" spans="1:8" s="48" customFormat="1" ht="10.5" customHeight="1">
      <c r="A230" s="46"/>
      <c r="B230" s="47"/>
      <c r="C230" s="47"/>
      <c r="D230" s="47"/>
      <c r="E230" s="269" t="s">
        <v>71</v>
      </c>
      <c r="F230" s="214"/>
      <c r="G230" s="214"/>
      <c r="H230" s="214"/>
    </row>
    <row r="231" spans="1:8" ht="14.25" customHeight="1">
      <c r="A231" s="46">
        <v>2841</v>
      </c>
      <c r="B231" s="47" t="s">
        <v>200</v>
      </c>
      <c r="C231" s="47">
        <v>4</v>
      </c>
      <c r="D231" s="47">
        <v>1</v>
      </c>
      <c r="E231" s="269" t="s">
        <v>215</v>
      </c>
      <c r="F231" s="214">
        <f>SUM(G231:H231)</f>
        <v>0</v>
      </c>
      <c r="G231" s="214">
        <v>0</v>
      </c>
      <c r="H231" s="214">
        <v>0</v>
      </c>
    </row>
    <row r="232" spans="1:8" ht="21" customHeight="1">
      <c r="A232" s="46">
        <v>2842</v>
      </c>
      <c r="B232" s="47" t="s">
        <v>200</v>
      </c>
      <c r="C232" s="47">
        <v>4</v>
      </c>
      <c r="D232" s="47">
        <v>2</v>
      </c>
      <c r="E232" s="269" t="s">
        <v>216</v>
      </c>
      <c r="F232" s="214">
        <f>SUM(G232:H232)</f>
        <v>240</v>
      </c>
      <c r="G232" s="214">
        <f>'[1]hatvac 2'!$F$104</f>
        <v>240</v>
      </c>
      <c r="H232" s="214"/>
    </row>
    <row r="233" spans="1:8" ht="11.25" customHeight="1">
      <c r="A233" s="46">
        <v>2843</v>
      </c>
      <c r="B233" s="47" t="s">
        <v>200</v>
      </c>
      <c r="C233" s="47">
        <v>4</v>
      </c>
      <c r="D233" s="47">
        <v>3</v>
      </c>
      <c r="E233" s="269" t="s">
        <v>214</v>
      </c>
      <c r="F233" s="214">
        <f>SUM(G233:H233)</f>
        <v>0</v>
      </c>
      <c r="G233" s="214">
        <v>0</v>
      </c>
      <c r="H233" s="214">
        <v>0</v>
      </c>
    </row>
    <row r="234" spans="1:8" ht="21" customHeight="1">
      <c r="A234" s="46">
        <v>2850</v>
      </c>
      <c r="B234" s="47" t="s">
        <v>200</v>
      </c>
      <c r="C234" s="47">
        <v>5</v>
      </c>
      <c r="D234" s="47">
        <v>0</v>
      </c>
      <c r="E234" s="263" t="s">
        <v>217</v>
      </c>
      <c r="F234" s="214">
        <f>SUM(F236)</f>
        <v>2575</v>
      </c>
      <c r="G234" s="214">
        <f>SUM(G236)</f>
        <v>0</v>
      </c>
      <c r="H234" s="214">
        <f>SUM(H236)</f>
        <v>2575</v>
      </c>
    </row>
    <row r="235" spans="1:8" s="48" customFormat="1" ht="10.5" customHeight="1">
      <c r="A235" s="46"/>
      <c r="B235" s="47"/>
      <c r="C235" s="47"/>
      <c r="D235" s="47"/>
      <c r="E235" s="269" t="s">
        <v>71</v>
      </c>
      <c r="F235" s="214"/>
      <c r="G235" s="214"/>
      <c r="H235" s="214"/>
    </row>
    <row r="236" spans="1:8" ht="24" customHeight="1">
      <c r="A236" s="46">
        <v>2851</v>
      </c>
      <c r="B236" s="47" t="s">
        <v>200</v>
      </c>
      <c r="C236" s="47">
        <v>5</v>
      </c>
      <c r="D236" s="47">
        <v>1</v>
      </c>
      <c r="E236" s="263" t="s">
        <v>217</v>
      </c>
      <c r="F236" s="214">
        <f>SUM(G236:H236)</f>
        <v>2575</v>
      </c>
      <c r="G236" s="214">
        <v>0</v>
      </c>
      <c r="H236" s="214">
        <f>'[1]hatvac 2 f'!$H$111</f>
        <v>2575</v>
      </c>
    </row>
    <row r="237" spans="1:8" ht="11.25" customHeight="1">
      <c r="A237" s="46">
        <v>2860</v>
      </c>
      <c r="B237" s="47" t="s">
        <v>200</v>
      </c>
      <c r="C237" s="47">
        <v>6</v>
      </c>
      <c r="D237" s="47">
        <v>0</v>
      </c>
      <c r="E237" s="263" t="s">
        <v>218</v>
      </c>
      <c r="F237" s="214">
        <f>SUM(F239)</f>
        <v>0</v>
      </c>
      <c r="G237" s="214">
        <f>SUM(G239)</f>
        <v>0</v>
      </c>
      <c r="H237" s="214">
        <f>SUM(H239)</f>
        <v>0</v>
      </c>
    </row>
    <row r="238" spans="1:8" s="48" customFormat="1" ht="10.5" customHeight="1">
      <c r="A238" s="46"/>
      <c r="B238" s="47"/>
      <c r="C238" s="47"/>
      <c r="D238" s="47"/>
      <c r="E238" s="269" t="s">
        <v>71</v>
      </c>
      <c r="F238" s="214"/>
      <c r="G238" s="214"/>
      <c r="H238" s="214"/>
    </row>
    <row r="239" spans="1:8" ht="18" customHeight="1">
      <c r="A239" s="46">
        <v>2861</v>
      </c>
      <c r="B239" s="47" t="s">
        <v>200</v>
      </c>
      <c r="C239" s="47">
        <v>6</v>
      </c>
      <c r="D239" s="47">
        <v>1</v>
      </c>
      <c r="E239" s="263" t="s">
        <v>218</v>
      </c>
      <c r="F239" s="214">
        <f>SUM(G239:H239)</f>
        <v>0</v>
      </c>
      <c r="G239" s="214">
        <v>0</v>
      </c>
      <c r="H239" s="214">
        <v>0</v>
      </c>
    </row>
    <row r="240" spans="1:8" s="45" customFormat="1" ht="44.25" customHeight="1">
      <c r="A240" s="46">
        <v>2900</v>
      </c>
      <c r="B240" s="47" t="s">
        <v>219</v>
      </c>
      <c r="C240" s="47">
        <v>0</v>
      </c>
      <c r="D240" s="47">
        <v>0</v>
      </c>
      <c r="E240" s="269" t="s">
        <v>313</v>
      </c>
      <c r="F240" s="249">
        <f>SUM(F242,F246,F250,F254,F258,F262,F265,F268)</f>
        <v>172329.5</v>
      </c>
      <c r="G240" s="249">
        <f>SUM(G242,G246,G250,G254,G258,G262,G265,G268)</f>
        <v>134829.5</v>
      </c>
      <c r="H240" s="249">
        <f>SUM(H242,H246,H250,H254,H258,H262,H265,H268)</f>
        <v>37500</v>
      </c>
    </row>
    <row r="241" spans="1:8" ht="11.25" customHeight="1">
      <c r="A241" s="43"/>
      <c r="B241" s="47"/>
      <c r="C241" s="47"/>
      <c r="D241" s="47"/>
      <c r="E241" s="269" t="s">
        <v>713</v>
      </c>
      <c r="F241" s="214"/>
      <c r="G241" s="214"/>
      <c r="H241" s="214"/>
    </row>
    <row r="242" spans="1:8" ht="9" customHeight="1">
      <c r="A242" s="46">
        <v>2910</v>
      </c>
      <c r="B242" s="47" t="s">
        <v>219</v>
      </c>
      <c r="C242" s="47">
        <v>1</v>
      </c>
      <c r="D242" s="47">
        <v>0</v>
      </c>
      <c r="E242" s="269" t="s">
        <v>220</v>
      </c>
      <c r="F242" s="214">
        <f>SUM(F244:F245)</f>
        <v>112187.09999999999</v>
      </c>
      <c r="G242" s="214">
        <f>SUM(G244:G245)</f>
        <v>74687.09999999999</v>
      </c>
      <c r="H242" s="214">
        <f>SUM(H244:H245)</f>
        <v>37500</v>
      </c>
    </row>
    <row r="243" spans="1:8" s="48" customFormat="1" ht="10.5" customHeight="1">
      <c r="A243" s="46"/>
      <c r="B243" s="47"/>
      <c r="C243" s="47"/>
      <c r="D243" s="47"/>
      <c r="E243" s="269" t="s">
        <v>71</v>
      </c>
      <c r="F243" s="214"/>
      <c r="G243" s="214"/>
      <c r="H243" s="214"/>
    </row>
    <row r="244" spans="1:10" ht="11.25" customHeight="1">
      <c r="A244" s="46">
        <v>2911</v>
      </c>
      <c r="B244" s="47" t="s">
        <v>219</v>
      </c>
      <c r="C244" s="47">
        <v>1</v>
      </c>
      <c r="D244" s="47">
        <v>1</v>
      </c>
      <c r="E244" s="269" t="s">
        <v>221</v>
      </c>
      <c r="F244" s="214">
        <f>SUM(G244:H244)</f>
        <v>112187.09999999999</v>
      </c>
      <c r="G244" s="214">
        <f>'[1]hatvac 2'!$F$112</f>
        <v>74687.09999999999</v>
      </c>
      <c r="H244" s="214">
        <f>'[1]hatvac 2 f'!$H$116</f>
        <v>37500</v>
      </c>
      <c r="J244" s="273"/>
    </row>
    <row r="245" spans="1:8" ht="11.25" customHeight="1">
      <c r="A245" s="46">
        <v>2912</v>
      </c>
      <c r="B245" s="47" t="s">
        <v>219</v>
      </c>
      <c r="C245" s="47">
        <v>1</v>
      </c>
      <c r="D245" s="47">
        <v>2</v>
      </c>
      <c r="E245" s="269" t="s">
        <v>222</v>
      </c>
      <c r="F245" s="214">
        <f>SUM(G245:H245)</f>
        <v>0</v>
      </c>
      <c r="G245" s="214"/>
      <c r="H245" s="214"/>
    </row>
    <row r="246" spans="1:8" ht="11.25" customHeight="1">
      <c r="A246" s="46">
        <v>2920</v>
      </c>
      <c r="B246" s="47" t="s">
        <v>219</v>
      </c>
      <c r="C246" s="47">
        <v>2</v>
      </c>
      <c r="D246" s="47">
        <v>0</v>
      </c>
      <c r="E246" s="269" t="s">
        <v>223</v>
      </c>
      <c r="F246" s="214">
        <f>SUM(F248:F249)</f>
        <v>0</v>
      </c>
      <c r="G246" s="214">
        <f>SUM(G248:G249)</f>
        <v>0</v>
      </c>
      <c r="H246" s="214">
        <f>SUM(H248:H249)</f>
        <v>0</v>
      </c>
    </row>
    <row r="247" spans="1:8" s="48" customFormat="1" ht="10.5" customHeight="1">
      <c r="A247" s="46"/>
      <c r="B247" s="47"/>
      <c r="C247" s="47"/>
      <c r="D247" s="47"/>
      <c r="E247" s="269" t="s">
        <v>71</v>
      </c>
      <c r="F247" s="214"/>
      <c r="G247" s="214"/>
      <c r="H247" s="214"/>
    </row>
    <row r="248" spans="1:8" ht="10.5" customHeight="1">
      <c r="A248" s="46">
        <v>2921</v>
      </c>
      <c r="B248" s="47" t="s">
        <v>219</v>
      </c>
      <c r="C248" s="47">
        <v>2</v>
      </c>
      <c r="D248" s="47">
        <v>1</v>
      </c>
      <c r="E248" s="269" t="s">
        <v>224</v>
      </c>
      <c r="F248" s="214">
        <f>SUM(G248:H248)</f>
        <v>0</v>
      </c>
      <c r="G248" s="214">
        <v>0</v>
      </c>
      <c r="H248" s="214">
        <v>0</v>
      </c>
    </row>
    <row r="249" spans="1:8" ht="15" customHeight="1">
      <c r="A249" s="46">
        <v>2922</v>
      </c>
      <c r="B249" s="47" t="s">
        <v>219</v>
      </c>
      <c r="C249" s="47">
        <v>2</v>
      </c>
      <c r="D249" s="47">
        <v>2</v>
      </c>
      <c r="E249" s="269" t="s">
        <v>225</v>
      </c>
      <c r="F249" s="214">
        <f>SUM(G249:H249)</f>
        <v>0</v>
      </c>
      <c r="G249" s="214">
        <v>0</v>
      </c>
      <c r="H249" s="214">
        <v>0</v>
      </c>
    </row>
    <row r="250" spans="1:8" ht="28.5" customHeight="1">
      <c r="A250" s="46">
        <v>2930</v>
      </c>
      <c r="B250" s="47" t="s">
        <v>219</v>
      </c>
      <c r="C250" s="47">
        <v>3</v>
      </c>
      <c r="D250" s="47">
        <v>0</v>
      </c>
      <c r="E250" s="269" t="s">
        <v>226</v>
      </c>
      <c r="F250" s="214">
        <f>SUM(F252:F253)</f>
        <v>0</v>
      </c>
      <c r="G250" s="214">
        <f>SUM(G252:G253)</f>
        <v>0</v>
      </c>
      <c r="H250" s="214">
        <f>SUM(H252:H253)</f>
        <v>0</v>
      </c>
    </row>
    <row r="251" spans="1:8" s="48" customFormat="1" ht="10.5" customHeight="1">
      <c r="A251" s="46"/>
      <c r="B251" s="47"/>
      <c r="C251" s="47"/>
      <c r="D251" s="47"/>
      <c r="E251" s="269" t="s">
        <v>71</v>
      </c>
      <c r="F251" s="214"/>
      <c r="G251" s="214"/>
      <c r="H251" s="214"/>
    </row>
    <row r="252" spans="1:8" ht="16.5" customHeight="1">
      <c r="A252" s="46">
        <v>2931</v>
      </c>
      <c r="B252" s="47" t="s">
        <v>219</v>
      </c>
      <c r="C252" s="47">
        <v>3</v>
      </c>
      <c r="D252" s="47">
        <v>1</v>
      </c>
      <c r="E252" s="269" t="s">
        <v>227</v>
      </c>
      <c r="F252" s="214">
        <f>SUM(G252:H252)</f>
        <v>0</v>
      </c>
      <c r="G252" s="214">
        <v>0</v>
      </c>
      <c r="H252" s="214">
        <v>0</v>
      </c>
    </row>
    <row r="253" spans="1:8" ht="13.5" customHeight="1">
      <c r="A253" s="46">
        <v>2932</v>
      </c>
      <c r="B253" s="47" t="s">
        <v>219</v>
      </c>
      <c r="C253" s="47">
        <v>3</v>
      </c>
      <c r="D253" s="47">
        <v>2</v>
      </c>
      <c r="E253" s="269" t="s">
        <v>228</v>
      </c>
      <c r="F253" s="214">
        <f>SUM(G253:H253)</f>
        <v>0</v>
      </c>
      <c r="G253" s="214">
        <v>0</v>
      </c>
      <c r="H253" s="214">
        <v>0</v>
      </c>
    </row>
    <row r="254" spans="1:8" ht="13.5" customHeight="1">
      <c r="A254" s="46">
        <v>2940</v>
      </c>
      <c r="B254" s="47" t="s">
        <v>219</v>
      </c>
      <c r="C254" s="47">
        <v>4</v>
      </c>
      <c r="D254" s="47">
        <v>0</v>
      </c>
      <c r="E254" s="269" t="s">
        <v>229</v>
      </c>
      <c r="F254" s="214">
        <f>SUM(F256:F257)</f>
        <v>0</v>
      </c>
      <c r="G254" s="214">
        <f>SUM(G256:G257)</f>
        <v>0</v>
      </c>
      <c r="H254" s="214">
        <f>SUM(H256:H257)</f>
        <v>0</v>
      </c>
    </row>
    <row r="255" spans="1:8" s="48" customFormat="1" ht="12.75" customHeight="1">
      <c r="A255" s="46"/>
      <c r="B255" s="47"/>
      <c r="C255" s="47"/>
      <c r="D255" s="47"/>
      <c r="E255" s="269" t="s">
        <v>71</v>
      </c>
      <c r="F255" s="214"/>
      <c r="G255" s="214"/>
      <c r="H255" s="214"/>
    </row>
    <row r="256" spans="1:8" ht="15.75" customHeight="1">
      <c r="A256" s="46">
        <v>2941</v>
      </c>
      <c r="B256" s="47" t="s">
        <v>219</v>
      </c>
      <c r="C256" s="47">
        <v>4</v>
      </c>
      <c r="D256" s="47">
        <v>1</v>
      </c>
      <c r="E256" s="269" t="s">
        <v>230</v>
      </c>
      <c r="F256" s="214">
        <f>SUM(G256:H256)</f>
        <v>0</v>
      </c>
      <c r="G256" s="214">
        <v>0</v>
      </c>
      <c r="H256" s="214">
        <v>0</v>
      </c>
    </row>
    <row r="257" spans="1:8" ht="15.75" customHeight="1">
      <c r="A257" s="46">
        <v>2942</v>
      </c>
      <c r="B257" s="47" t="s">
        <v>219</v>
      </c>
      <c r="C257" s="47">
        <v>4</v>
      </c>
      <c r="D257" s="47">
        <v>2</v>
      </c>
      <c r="E257" s="269" t="s">
        <v>231</v>
      </c>
      <c r="F257" s="214">
        <f>SUM(G257:H257)</f>
        <v>0</v>
      </c>
      <c r="G257" s="214">
        <v>0</v>
      </c>
      <c r="H257" s="214">
        <v>0</v>
      </c>
    </row>
    <row r="258" spans="1:8" ht="15.75" customHeight="1">
      <c r="A258" s="46">
        <v>2950</v>
      </c>
      <c r="B258" s="47" t="s">
        <v>219</v>
      </c>
      <c r="C258" s="47">
        <v>5</v>
      </c>
      <c r="D258" s="47">
        <v>0</v>
      </c>
      <c r="E258" s="269" t="s">
        <v>232</v>
      </c>
      <c r="F258" s="214">
        <f>SUM(F260:F261)</f>
        <v>60142.399999999994</v>
      </c>
      <c r="G258" s="214">
        <f>SUM(G260:G261)</f>
        <v>60142.399999999994</v>
      </c>
      <c r="H258" s="214">
        <f>SUM(H260:H261)</f>
        <v>0</v>
      </c>
    </row>
    <row r="259" spans="1:8" s="48" customFormat="1" ht="10.5" customHeight="1">
      <c r="A259" s="46"/>
      <c r="B259" s="47"/>
      <c r="C259" s="47"/>
      <c r="D259" s="47"/>
      <c r="E259" s="269" t="s">
        <v>71</v>
      </c>
      <c r="F259" s="214"/>
      <c r="G259" s="214"/>
      <c r="H259" s="214"/>
    </row>
    <row r="260" spans="1:8" ht="12.75" customHeight="1">
      <c r="A260" s="46">
        <v>2951</v>
      </c>
      <c r="B260" s="47" t="s">
        <v>219</v>
      </c>
      <c r="C260" s="47">
        <v>5</v>
      </c>
      <c r="D260" s="47">
        <v>1</v>
      </c>
      <c r="E260" s="269" t="s">
        <v>233</v>
      </c>
      <c r="F260" s="214">
        <f>SUM(G260:H260)</f>
        <v>60142.399999999994</v>
      </c>
      <c r="G260" s="214">
        <f>'[1]hatvac 2'!$F$124</f>
        <v>60142.399999999994</v>
      </c>
      <c r="H260" s="214">
        <v>0</v>
      </c>
    </row>
    <row r="261" spans="1:8" ht="12.75" customHeight="1">
      <c r="A261" s="46">
        <v>2952</v>
      </c>
      <c r="B261" s="47" t="s">
        <v>219</v>
      </c>
      <c r="C261" s="47">
        <v>5</v>
      </c>
      <c r="D261" s="47">
        <v>2</v>
      </c>
      <c r="E261" s="269" t="s">
        <v>234</v>
      </c>
      <c r="F261" s="214">
        <f>SUM(G261:H261)</f>
        <v>0</v>
      </c>
      <c r="G261" s="214">
        <v>0</v>
      </c>
      <c r="H261" s="214">
        <v>0</v>
      </c>
    </row>
    <row r="262" spans="1:8" ht="12.75" customHeight="1">
      <c r="A262" s="46">
        <v>2960</v>
      </c>
      <c r="B262" s="47" t="s">
        <v>219</v>
      </c>
      <c r="C262" s="47">
        <v>6</v>
      </c>
      <c r="D262" s="47">
        <v>0</v>
      </c>
      <c r="E262" s="269" t="s">
        <v>235</v>
      </c>
      <c r="F262" s="214">
        <f>SUM(F264)</f>
        <v>0</v>
      </c>
      <c r="G262" s="214">
        <f>SUM(G264)</f>
        <v>0</v>
      </c>
      <c r="H262" s="214">
        <f>SUM(H264)</f>
        <v>0</v>
      </c>
    </row>
    <row r="263" spans="1:8" s="48" customFormat="1" ht="14.25" customHeight="1">
      <c r="A263" s="46"/>
      <c r="B263" s="47"/>
      <c r="C263" s="47"/>
      <c r="D263" s="47"/>
      <c r="E263" s="269" t="s">
        <v>71</v>
      </c>
      <c r="F263" s="214"/>
      <c r="G263" s="214"/>
      <c r="H263" s="214"/>
    </row>
    <row r="264" spans="1:8" ht="16.5" customHeight="1">
      <c r="A264" s="49">
        <v>2961</v>
      </c>
      <c r="B264" s="47" t="s">
        <v>219</v>
      </c>
      <c r="C264" s="47">
        <v>6</v>
      </c>
      <c r="D264" s="47">
        <v>1</v>
      </c>
      <c r="E264" s="269" t="s">
        <v>235</v>
      </c>
      <c r="F264" s="214">
        <f>SUM(G264:H264)</f>
        <v>0</v>
      </c>
      <c r="G264" s="214">
        <v>0</v>
      </c>
      <c r="H264" s="214">
        <v>0</v>
      </c>
    </row>
    <row r="265" spans="1:8" ht="26.25" customHeight="1">
      <c r="A265" s="49">
        <v>2970</v>
      </c>
      <c r="B265" s="47" t="s">
        <v>219</v>
      </c>
      <c r="C265" s="47">
        <v>7</v>
      </c>
      <c r="D265" s="47">
        <v>0</v>
      </c>
      <c r="E265" s="269" t="s">
        <v>236</v>
      </c>
      <c r="F265" s="214">
        <f>SUM(F267)</f>
        <v>0</v>
      </c>
      <c r="G265" s="214">
        <f>SUM(G267)</f>
        <v>0</v>
      </c>
      <c r="H265" s="214">
        <f>SUM(H267)</f>
        <v>0</v>
      </c>
    </row>
    <row r="266" spans="1:8" s="48" customFormat="1" ht="10.5" customHeight="1">
      <c r="A266" s="49"/>
      <c r="B266" s="47"/>
      <c r="C266" s="47"/>
      <c r="D266" s="47"/>
      <c r="E266" s="269" t="s">
        <v>71</v>
      </c>
      <c r="F266" s="214"/>
      <c r="G266" s="214"/>
      <c r="H266" s="214"/>
    </row>
    <row r="267" spans="1:8" ht="27.75" customHeight="1">
      <c r="A267" s="49">
        <v>2971</v>
      </c>
      <c r="B267" s="47" t="s">
        <v>219</v>
      </c>
      <c r="C267" s="47">
        <v>7</v>
      </c>
      <c r="D267" s="47">
        <v>1</v>
      </c>
      <c r="E267" s="269" t="s">
        <v>236</v>
      </c>
      <c r="F267" s="214">
        <f>SUM(G267:H267)</f>
        <v>0</v>
      </c>
      <c r="G267" s="214">
        <v>0</v>
      </c>
      <c r="H267" s="214">
        <v>0</v>
      </c>
    </row>
    <row r="268" spans="1:8" ht="15.75" customHeight="1">
      <c r="A268" s="49">
        <v>2980</v>
      </c>
      <c r="B268" s="47" t="s">
        <v>219</v>
      </c>
      <c r="C268" s="47">
        <v>8</v>
      </c>
      <c r="D268" s="47">
        <v>0</v>
      </c>
      <c r="E268" s="269" t="s">
        <v>237</v>
      </c>
      <c r="F268" s="214">
        <f>SUM(F270)</f>
        <v>0</v>
      </c>
      <c r="G268" s="214">
        <f>SUM(G270)</f>
        <v>0</v>
      </c>
      <c r="H268" s="214">
        <f>SUM(H270)</f>
        <v>0</v>
      </c>
    </row>
    <row r="269" spans="1:8" s="48" customFormat="1" ht="10.5" customHeight="1">
      <c r="A269" s="49"/>
      <c r="B269" s="47"/>
      <c r="C269" s="47"/>
      <c r="D269" s="47"/>
      <c r="E269" s="269" t="s">
        <v>71</v>
      </c>
      <c r="F269" s="214"/>
      <c r="G269" s="214"/>
      <c r="H269" s="214"/>
    </row>
    <row r="270" spans="1:8" ht="15" customHeight="1">
      <c r="A270" s="49">
        <v>2981</v>
      </c>
      <c r="B270" s="47" t="s">
        <v>219</v>
      </c>
      <c r="C270" s="47">
        <v>8</v>
      </c>
      <c r="D270" s="47">
        <v>1</v>
      </c>
      <c r="E270" s="269" t="s">
        <v>237</v>
      </c>
      <c r="F270" s="214">
        <f>SUM(G270:H270)</f>
        <v>0</v>
      </c>
      <c r="G270" s="214">
        <v>0</v>
      </c>
      <c r="H270" s="214">
        <v>0</v>
      </c>
    </row>
    <row r="271" spans="1:8" s="45" customFormat="1" ht="38.25" customHeight="1">
      <c r="A271" s="49">
        <v>3000</v>
      </c>
      <c r="B271" s="47" t="s">
        <v>238</v>
      </c>
      <c r="C271" s="47">
        <v>0</v>
      </c>
      <c r="D271" s="47">
        <v>0</v>
      </c>
      <c r="E271" s="269" t="s">
        <v>314</v>
      </c>
      <c r="F271" s="249">
        <f>SUM(F273,F277,F280,F283,F286,F289,F292,F295,F299)</f>
        <v>18097.2</v>
      </c>
      <c r="G271" s="249">
        <f>SUM(G273,G277,G280,G283,G286,G289,G292,G295,G299)</f>
        <v>18097.2</v>
      </c>
      <c r="H271" s="249">
        <f>SUM(H273,H277,H280,H283,H286,H289,H292,H295,H299)</f>
        <v>0</v>
      </c>
    </row>
    <row r="272" spans="1:8" ht="11.25" customHeight="1">
      <c r="A272" s="49"/>
      <c r="B272" s="47"/>
      <c r="C272" s="47"/>
      <c r="D272" s="47"/>
      <c r="E272" s="269" t="s">
        <v>713</v>
      </c>
      <c r="F272" s="214"/>
      <c r="G272" s="214"/>
      <c r="H272" s="214"/>
    </row>
    <row r="273" spans="1:8" ht="18" customHeight="1">
      <c r="A273" s="49">
        <v>3010</v>
      </c>
      <c r="B273" s="47" t="s">
        <v>238</v>
      </c>
      <c r="C273" s="47">
        <v>1</v>
      </c>
      <c r="D273" s="47">
        <v>0</v>
      </c>
      <c r="E273" s="269" t="s">
        <v>239</v>
      </c>
      <c r="F273" s="214">
        <f>SUM(F275:F276)</f>
        <v>0</v>
      </c>
      <c r="G273" s="214">
        <f>SUM(G275:G276)</f>
        <v>0</v>
      </c>
      <c r="H273" s="214">
        <f>SUM(H275:H276)</f>
        <v>0</v>
      </c>
    </row>
    <row r="274" spans="1:8" s="48" customFormat="1" ht="16.5" customHeight="1">
      <c r="A274" s="49"/>
      <c r="B274" s="47"/>
      <c r="C274" s="47"/>
      <c r="D274" s="47"/>
      <c r="E274" s="269" t="s">
        <v>71</v>
      </c>
      <c r="F274" s="214"/>
      <c r="G274" s="214"/>
      <c r="H274" s="214"/>
    </row>
    <row r="275" spans="1:8" ht="18.75" customHeight="1">
      <c r="A275" s="49">
        <v>3011</v>
      </c>
      <c r="B275" s="47" t="s">
        <v>238</v>
      </c>
      <c r="C275" s="47">
        <v>1</v>
      </c>
      <c r="D275" s="47">
        <v>1</v>
      </c>
      <c r="E275" s="269" t="s">
        <v>240</v>
      </c>
      <c r="F275" s="214">
        <f>SUM(G275:H275)</f>
        <v>0</v>
      </c>
      <c r="G275" s="214">
        <v>0</v>
      </c>
      <c r="H275" s="214">
        <v>0</v>
      </c>
    </row>
    <row r="276" spans="1:8" ht="17.25" customHeight="1">
      <c r="A276" s="49">
        <v>3012</v>
      </c>
      <c r="B276" s="47" t="s">
        <v>238</v>
      </c>
      <c r="C276" s="47">
        <v>1</v>
      </c>
      <c r="D276" s="47">
        <v>2</v>
      </c>
      <c r="E276" s="269" t="s">
        <v>241</v>
      </c>
      <c r="F276" s="214">
        <f>SUM(G276:H276)</f>
        <v>0</v>
      </c>
      <c r="G276" s="214">
        <v>0</v>
      </c>
      <c r="H276" s="214">
        <v>0</v>
      </c>
    </row>
    <row r="277" spans="1:8" ht="15" customHeight="1">
      <c r="A277" s="49">
        <v>3020</v>
      </c>
      <c r="B277" s="47" t="s">
        <v>238</v>
      </c>
      <c r="C277" s="47">
        <v>2</v>
      </c>
      <c r="D277" s="47">
        <v>0</v>
      </c>
      <c r="E277" s="269" t="s">
        <v>242</v>
      </c>
      <c r="F277" s="214">
        <f>SUM(F279)</f>
        <v>0</v>
      </c>
      <c r="G277" s="214">
        <f>SUM(G279)</f>
        <v>0</v>
      </c>
      <c r="H277" s="214">
        <f>SUM(H279)</f>
        <v>0</v>
      </c>
    </row>
    <row r="278" spans="1:8" s="48" customFormat="1" ht="10.5" customHeight="1">
      <c r="A278" s="49"/>
      <c r="B278" s="47"/>
      <c r="C278" s="47"/>
      <c r="D278" s="47"/>
      <c r="E278" s="269" t="s">
        <v>71</v>
      </c>
      <c r="F278" s="214"/>
      <c r="G278" s="214"/>
      <c r="H278" s="214"/>
    </row>
    <row r="279" spans="1:8" ht="15.75" customHeight="1">
      <c r="A279" s="49">
        <v>3021</v>
      </c>
      <c r="B279" s="47" t="s">
        <v>238</v>
      </c>
      <c r="C279" s="47">
        <v>2</v>
      </c>
      <c r="D279" s="47">
        <v>1</v>
      </c>
      <c r="E279" s="269" t="s">
        <v>242</v>
      </c>
      <c r="F279" s="214">
        <f>SUM(G279:H279)</f>
        <v>0</v>
      </c>
      <c r="G279" s="214">
        <v>0</v>
      </c>
      <c r="H279" s="214">
        <v>0</v>
      </c>
    </row>
    <row r="280" spans="1:8" ht="14.25" customHeight="1">
      <c r="A280" s="49">
        <v>3030</v>
      </c>
      <c r="B280" s="47" t="s">
        <v>238</v>
      </c>
      <c r="C280" s="47">
        <v>3</v>
      </c>
      <c r="D280" s="47">
        <v>0</v>
      </c>
      <c r="E280" s="269" t="s">
        <v>243</v>
      </c>
      <c r="F280" s="214">
        <f>SUM(F282)</f>
        <v>0</v>
      </c>
      <c r="G280" s="214">
        <f>SUM(G282)</f>
        <v>0</v>
      </c>
      <c r="H280" s="214">
        <f>SUM(H282)</f>
        <v>0</v>
      </c>
    </row>
    <row r="281" spans="1:8" s="48" customFormat="1" ht="15">
      <c r="A281" s="49"/>
      <c r="B281" s="47"/>
      <c r="C281" s="47"/>
      <c r="D281" s="47"/>
      <c r="E281" s="269" t="s">
        <v>71</v>
      </c>
      <c r="F281" s="214"/>
      <c r="G281" s="214"/>
      <c r="H281" s="214"/>
    </row>
    <row r="282" spans="1:8" s="48" customFormat="1" ht="15">
      <c r="A282" s="49">
        <v>3031</v>
      </c>
      <c r="B282" s="47" t="s">
        <v>238</v>
      </c>
      <c r="C282" s="47">
        <v>3</v>
      </c>
      <c r="D282" s="47" t="s">
        <v>69</v>
      </c>
      <c r="E282" s="269" t="s">
        <v>243</v>
      </c>
      <c r="F282" s="214">
        <f>SUM(G282:H282)</f>
        <v>0</v>
      </c>
      <c r="G282" s="214">
        <v>0</v>
      </c>
      <c r="H282" s="214">
        <v>0</v>
      </c>
    </row>
    <row r="283" spans="1:8" ht="18" customHeight="1">
      <c r="A283" s="49">
        <v>3040</v>
      </c>
      <c r="B283" s="47" t="s">
        <v>238</v>
      </c>
      <c r="C283" s="47">
        <v>4</v>
      </c>
      <c r="D283" s="47">
        <v>0</v>
      </c>
      <c r="E283" s="269" t="s">
        <v>244</v>
      </c>
      <c r="F283" s="214">
        <f>SUM(F285)</f>
        <v>0</v>
      </c>
      <c r="G283" s="214">
        <f>SUM(G285)</f>
        <v>0</v>
      </c>
      <c r="H283" s="214">
        <f>SUM(H285)</f>
        <v>0</v>
      </c>
    </row>
    <row r="284" spans="1:8" s="48" customFormat="1" ht="10.5" customHeight="1">
      <c r="A284" s="49"/>
      <c r="B284" s="47"/>
      <c r="C284" s="47"/>
      <c r="D284" s="47"/>
      <c r="E284" s="269" t="s">
        <v>71</v>
      </c>
      <c r="F284" s="214"/>
      <c r="G284" s="214"/>
      <c r="H284" s="214"/>
    </row>
    <row r="285" spans="1:8" ht="16.5" customHeight="1">
      <c r="A285" s="49">
        <v>3041</v>
      </c>
      <c r="B285" s="47" t="s">
        <v>238</v>
      </c>
      <c r="C285" s="47">
        <v>4</v>
      </c>
      <c r="D285" s="47">
        <v>1</v>
      </c>
      <c r="E285" s="269" t="s">
        <v>244</v>
      </c>
      <c r="F285" s="214">
        <f>SUM(G285:H285)</f>
        <v>0</v>
      </c>
      <c r="G285" s="214">
        <v>0</v>
      </c>
      <c r="H285" s="214">
        <v>0</v>
      </c>
    </row>
    <row r="286" spans="1:8" ht="12" customHeight="1">
      <c r="A286" s="49">
        <v>3050</v>
      </c>
      <c r="B286" s="47" t="s">
        <v>238</v>
      </c>
      <c r="C286" s="47">
        <v>5</v>
      </c>
      <c r="D286" s="47">
        <v>0</v>
      </c>
      <c r="E286" s="269" t="s">
        <v>245</v>
      </c>
      <c r="F286" s="214">
        <f>SUM(F288)</f>
        <v>0</v>
      </c>
      <c r="G286" s="214">
        <f>SUM(G288)</f>
        <v>0</v>
      </c>
      <c r="H286" s="214">
        <f>SUM(H288)</f>
        <v>0</v>
      </c>
    </row>
    <row r="287" spans="1:8" s="48" customFormat="1" ht="10.5" customHeight="1">
      <c r="A287" s="49"/>
      <c r="B287" s="47"/>
      <c r="C287" s="47"/>
      <c r="D287" s="47"/>
      <c r="E287" s="269" t="s">
        <v>71</v>
      </c>
      <c r="F287" s="214"/>
      <c r="G287" s="214"/>
      <c r="H287" s="214"/>
    </row>
    <row r="288" spans="1:8" ht="15.75" customHeight="1">
      <c r="A288" s="49">
        <v>3051</v>
      </c>
      <c r="B288" s="47" t="s">
        <v>238</v>
      </c>
      <c r="C288" s="47">
        <v>5</v>
      </c>
      <c r="D288" s="47">
        <v>1</v>
      </c>
      <c r="E288" s="269" t="s">
        <v>245</v>
      </c>
      <c r="F288" s="214">
        <f>SUM(G288:H288)</f>
        <v>0</v>
      </c>
      <c r="G288" s="214">
        <v>0</v>
      </c>
      <c r="H288" s="214">
        <v>0</v>
      </c>
    </row>
    <row r="289" spans="1:8" ht="16.5" customHeight="1">
      <c r="A289" s="49">
        <v>3060</v>
      </c>
      <c r="B289" s="47" t="s">
        <v>238</v>
      </c>
      <c r="C289" s="47">
        <v>6</v>
      </c>
      <c r="D289" s="47">
        <v>0</v>
      </c>
      <c r="E289" s="269" t="s">
        <v>246</v>
      </c>
      <c r="F289" s="214">
        <f>SUM(F291)</f>
        <v>0</v>
      </c>
      <c r="G289" s="214">
        <f>SUM(G291)</f>
        <v>0</v>
      </c>
      <c r="H289" s="214">
        <f>SUM(H291)</f>
        <v>0</v>
      </c>
    </row>
    <row r="290" spans="1:8" s="48" customFormat="1" ht="10.5" customHeight="1">
      <c r="A290" s="49"/>
      <c r="B290" s="47"/>
      <c r="C290" s="47"/>
      <c r="D290" s="47"/>
      <c r="E290" s="269" t="s">
        <v>71</v>
      </c>
      <c r="F290" s="214"/>
      <c r="G290" s="214"/>
      <c r="H290" s="214"/>
    </row>
    <row r="291" spans="1:8" ht="15.75" customHeight="1">
      <c r="A291" s="49">
        <v>3061</v>
      </c>
      <c r="B291" s="47" t="s">
        <v>238</v>
      </c>
      <c r="C291" s="47">
        <v>6</v>
      </c>
      <c r="D291" s="47">
        <v>1</v>
      </c>
      <c r="E291" s="269" t="s">
        <v>246</v>
      </c>
      <c r="F291" s="214">
        <f>SUM(G291:H291)</f>
        <v>0</v>
      </c>
      <c r="G291" s="214">
        <v>0</v>
      </c>
      <c r="H291" s="214">
        <v>0</v>
      </c>
    </row>
    <row r="292" spans="1:8" ht="26.25" customHeight="1">
      <c r="A292" s="49">
        <v>3070</v>
      </c>
      <c r="B292" s="47" t="s">
        <v>238</v>
      </c>
      <c r="C292" s="47">
        <v>7</v>
      </c>
      <c r="D292" s="47">
        <v>0</v>
      </c>
      <c r="E292" s="269" t="s">
        <v>247</v>
      </c>
      <c r="F292" s="214">
        <f>SUM(F294)</f>
        <v>6600</v>
      </c>
      <c r="G292" s="214">
        <f>SUM(G294)</f>
        <v>6600</v>
      </c>
      <c r="H292" s="214">
        <f>SUM(H294)</f>
        <v>0</v>
      </c>
    </row>
    <row r="293" spans="1:8" s="48" customFormat="1" ht="10.5" customHeight="1">
      <c r="A293" s="49"/>
      <c r="B293" s="47"/>
      <c r="C293" s="47"/>
      <c r="D293" s="47"/>
      <c r="E293" s="269" t="s">
        <v>71</v>
      </c>
      <c r="F293" s="214"/>
      <c r="G293" s="214"/>
      <c r="H293" s="214"/>
    </row>
    <row r="294" spans="1:9" ht="14.25" customHeight="1">
      <c r="A294" s="49">
        <v>3071</v>
      </c>
      <c r="B294" s="47" t="s">
        <v>238</v>
      </c>
      <c r="C294" s="47">
        <v>7</v>
      </c>
      <c r="D294" s="47">
        <v>1</v>
      </c>
      <c r="E294" s="269" t="s">
        <v>247</v>
      </c>
      <c r="F294" s="214">
        <f>SUM(G294:H294)</f>
        <v>6600</v>
      </c>
      <c r="G294" s="214">
        <f>'[1]hatvac 2'!$F$140</f>
        <v>6600</v>
      </c>
      <c r="H294" s="214">
        <v>0</v>
      </c>
      <c r="I294" s="273"/>
    </row>
    <row r="295" spans="1:8" ht="27" customHeight="1">
      <c r="A295" s="49">
        <v>3080</v>
      </c>
      <c r="B295" s="47" t="s">
        <v>238</v>
      </c>
      <c r="C295" s="47">
        <v>8</v>
      </c>
      <c r="D295" s="47">
        <v>0</v>
      </c>
      <c r="E295" s="269" t="s">
        <v>248</v>
      </c>
      <c r="F295" s="214">
        <f>SUM(F297)</f>
        <v>0</v>
      </c>
      <c r="G295" s="214">
        <f>SUM(G297)</f>
        <v>0</v>
      </c>
      <c r="H295" s="214">
        <f>SUM(H297)</f>
        <v>0</v>
      </c>
    </row>
    <row r="296" spans="1:8" s="48" customFormat="1" ht="10.5" customHeight="1">
      <c r="A296" s="49"/>
      <c r="B296" s="47"/>
      <c r="C296" s="47"/>
      <c r="D296" s="47"/>
      <c r="E296" s="269" t="s">
        <v>71</v>
      </c>
      <c r="F296" s="214"/>
      <c r="G296" s="214"/>
      <c r="H296" s="214"/>
    </row>
    <row r="297" spans="1:8" ht="30" customHeight="1">
      <c r="A297" s="49">
        <v>3081</v>
      </c>
      <c r="B297" s="47" t="s">
        <v>238</v>
      </c>
      <c r="C297" s="47">
        <v>8</v>
      </c>
      <c r="D297" s="47">
        <v>1</v>
      </c>
      <c r="E297" s="269" t="s">
        <v>248</v>
      </c>
      <c r="F297" s="214">
        <f>SUM(G297:H297)</f>
        <v>0</v>
      </c>
      <c r="G297" s="214">
        <v>0</v>
      </c>
      <c r="H297" s="214">
        <v>0</v>
      </c>
    </row>
    <row r="298" spans="1:8" s="48" customFormat="1" ht="10.5" customHeight="1">
      <c r="A298" s="49"/>
      <c r="B298" s="47"/>
      <c r="C298" s="47"/>
      <c r="D298" s="47"/>
      <c r="E298" s="269" t="s">
        <v>71</v>
      </c>
      <c r="F298" s="214"/>
      <c r="G298" s="214"/>
      <c r="H298" s="214"/>
    </row>
    <row r="299" spans="1:8" ht="13.5" customHeight="1">
      <c r="A299" s="49">
        <v>3090</v>
      </c>
      <c r="B299" s="47" t="s">
        <v>238</v>
      </c>
      <c r="C299" s="47">
        <v>9</v>
      </c>
      <c r="D299" s="47">
        <v>0</v>
      </c>
      <c r="E299" s="269" t="s">
        <v>249</v>
      </c>
      <c r="F299" s="214">
        <f>SUM(F301:F302)</f>
        <v>11497.2</v>
      </c>
      <c r="G299" s="214">
        <f>SUM(G301:G302)</f>
        <v>11497.2</v>
      </c>
      <c r="H299" s="214">
        <f>SUM(H301:H302)</f>
        <v>0</v>
      </c>
    </row>
    <row r="300" spans="1:8" s="48" customFormat="1" ht="10.5" customHeight="1">
      <c r="A300" s="49"/>
      <c r="B300" s="47"/>
      <c r="C300" s="47"/>
      <c r="D300" s="47"/>
      <c r="E300" s="269" t="s">
        <v>71</v>
      </c>
      <c r="F300" s="214"/>
      <c r="G300" s="214"/>
      <c r="H300" s="214"/>
    </row>
    <row r="301" spans="1:8" ht="17.25" customHeight="1">
      <c r="A301" s="49">
        <v>3091</v>
      </c>
      <c r="B301" s="47" t="s">
        <v>238</v>
      </c>
      <c r="C301" s="47">
        <v>9</v>
      </c>
      <c r="D301" s="47">
        <v>1</v>
      </c>
      <c r="E301" s="269" t="s">
        <v>249</v>
      </c>
      <c r="F301" s="214">
        <f>SUM(G301:H301)</f>
        <v>11497.2</v>
      </c>
      <c r="G301" s="214">
        <f>'[1]hatvac 2'!$F$141</f>
        <v>11497.2</v>
      </c>
      <c r="H301" s="214">
        <v>0</v>
      </c>
    </row>
    <row r="302" spans="1:8" ht="27" customHeight="1">
      <c r="A302" s="49">
        <v>3092</v>
      </c>
      <c r="B302" s="47" t="s">
        <v>238</v>
      </c>
      <c r="C302" s="47">
        <v>9</v>
      </c>
      <c r="D302" s="47">
        <v>2</v>
      </c>
      <c r="E302" s="269" t="s">
        <v>250</v>
      </c>
      <c r="F302" s="214">
        <f>SUM(G302:H302)</f>
        <v>0</v>
      </c>
      <c r="G302" s="214">
        <v>0</v>
      </c>
      <c r="H302" s="214">
        <v>0</v>
      </c>
    </row>
    <row r="303" spans="1:8" s="45" customFormat="1" ht="32.25" customHeight="1">
      <c r="A303" s="50">
        <v>3100</v>
      </c>
      <c r="B303" s="47" t="s">
        <v>251</v>
      </c>
      <c r="C303" s="47">
        <v>0</v>
      </c>
      <c r="D303" s="47">
        <v>0</v>
      </c>
      <c r="E303" s="263" t="s">
        <v>315</v>
      </c>
      <c r="F303" s="249">
        <f>SUM(F305)</f>
        <v>47257.8</v>
      </c>
      <c r="G303" s="249">
        <f>SUM(G305)</f>
        <v>47257.8</v>
      </c>
      <c r="H303" s="249">
        <f>SUM(H305)</f>
        <v>0</v>
      </c>
    </row>
    <row r="304" spans="1:8" ht="11.25" customHeight="1">
      <c r="A304" s="50"/>
      <c r="B304" s="47"/>
      <c r="C304" s="47"/>
      <c r="D304" s="47"/>
      <c r="E304" s="269" t="s">
        <v>713</v>
      </c>
      <c r="F304" s="214"/>
      <c r="G304" s="214"/>
      <c r="H304" s="214"/>
    </row>
    <row r="305" spans="1:8" ht="15">
      <c r="A305" s="50">
        <v>3110</v>
      </c>
      <c r="B305" s="47" t="s">
        <v>251</v>
      </c>
      <c r="C305" s="47">
        <v>1</v>
      </c>
      <c r="D305" s="47">
        <v>0</v>
      </c>
      <c r="E305" s="263" t="s">
        <v>252</v>
      </c>
      <c r="F305" s="214">
        <f>SUM(F307)</f>
        <v>47257.8</v>
      </c>
      <c r="G305" s="214">
        <f>SUM(G307)</f>
        <v>47257.8</v>
      </c>
      <c r="H305" s="214">
        <f>SUM(H307)</f>
        <v>0</v>
      </c>
    </row>
    <row r="306" spans="1:8" s="48" customFormat="1" ht="10.5" customHeight="1">
      <c r="A306" s="50"/>
      <c r="B306" s="47"/>
      <c r="C306" s="47"/>
      <c r="D306" s="47"/>
      <c r="E306" s="269" t="s">
        <v>71</v>
      </c>
      <c r="F306" s="214"/>
      <c r="G306" s="214"/>
      <c r="H306" s="214"/>
    </row>
    <row r="307" spans="1:8" ht="15.75" thickBot="1">
      <c r="A307" s="51">
        <v>3112</v>
      </c>
      <c r="B307" s="47" t="s">
        <v>251</v>
      </c>
      <c r="C307" s="47">
        <v>1</v>
      </c>
      <c r="D307" s="47">
        <v>2</v>
      </c>
      <c r="E307" s="263" t="s">
        <v>253</v>
      </c>
      <c r="F307" s="214">
        <f>G307+H307</f>
        <v>47257.8</v>
      </c>
      <c r="G307" s="214">
        <f>'[1]hatvac 2'!$F$144</f>
        <v>47257.8</v>
      </c>
      <c r="H307" s="214">
        <v>0</v>
      </c>
    </row>
    <row r="308" spans="2:8" ht="15">
      <c r="B308" s="53"/>
      <c r="C308" s="54"/>
      <c r="D308" s="55"/>
      <c r="E308" s="217"/>
      <c r="F308" s="52"/>
      <c r="G308" s="52"/>
      <c r="H308" s="52"/>
    </row>
    <row r="309" spans="1:8" s="10" customFormat="1" ht="45" customHeight="1">
      <c r="A309" s="339" t="s">
        <v>254</v>
      </c>
      <c r="B309" s="340"/>
      <c r="C309" s="340"/>
      <c r="D309" s="340"/>
      <c r="E309" s="340"/>
      <c r="F309" s="340"/>
      <c r="G309" s="340"/>
      <c r="H309" s="340"/>
    </row>
    <row r="310" spans="1:8" s="10" customFormat="1" ht="12.75">
      <c r="A310" s="218" t="s">
        <v>316</v>
      </c>
      <c r="B310" s="219"/>
      <c r="C310" s="219"/>
      <c r="D310" s="219"/>
      <c r="E310" s="219"/>
      <c r="F310" s="219"/>
      <c r="G310" s="220"/>
      <c r="H310" s="221"/>
    </row>
    <row r="311" spans="2:8" ht="15">
      <c r="B311" s="58"/>
      <c r="C311" s="54"/>
      <c r="D311" s="55"/>
      <c r="E311" s="217"/>
      <c r="F311" s="52"/>
      <c r="G311" s="52"/>
      <c r="H311" s="52"/>
    </row>
    <row r="312" spans="2:8" ht="15">
      <c r="B312" s="58"/>
      <c r="C312" s="54"/>
      <c r="D312" s="55"/>
      <c r="E312" s="52"/>
      <c r="F312" s="52"/>
      <c r="G312" s="52"/>
      <c r="H312" s="52"/>
    </row>
    <row r="313" spans="2:8" ht="15">
      <c r="B313" s="58"/>
      <c r="C313" s="59"/>
      <c r="D313" s="60"/>
      <c r="E313" s="217"/>
      <c r="F313" s="52"/>
      <c r="G313" s="52"/>
      <c r="H313" s="52"/>
    </row>
    <row r="314" spans="2:8" ht="15">
      <c r="B314" s="58"/>
      <c r="C314" s="59"/>
      <c r="D314" s="60"/>
      <c r="E314" s="217"/>
      <c r="F314" s="52"/>
      <c r="G314" s="52"/>
      <c r="H314" s="52"/>
    </row>
    <row r="315" spans="2:8" ht="15">
      <c r="B315" s="58"/>
      <c r="C315" s="59"/>
      <c r="D315" s="60"/>
      <c r="E315" s="217"/>
      <c r="F315" s="52"/>
      <c r="G315" s="52"/>
      <c r="H315" s="52"/>
    </row>
    <row r="316" spans="2:8" ht="15">
      <c r="B316" s="58"/>
      <c r="C316" s="59"/>
      <c r="D316" s="60"/>
      <c r="E316" s="217"/>
      <c r="F316" s="52"/>
      <c r="G316" s="52"/>
      <c r="H316" s="52"/>
    </row>
    <row r="317" spans="2:8" ht="15">
      <c r="B317" s="58"/>
      <c r="C317" s="59"/>
      <c r="D317" s="60"/>
      <c r="E317" s="217"/>
      <c r="F317" s="52"/>
      <c r="G317" s="52"/>
      <c r="H317" s="52"/>
    </row>
    <row r="318" spans="2:8" ht="15">
      <c r="B318" s="58"/>
      <c r="C318" s="59"/>
      <c r="D318" s="60"/>
      <c r="E318" s="217"/>
      <c r="F318" s="52"/>
      <c r="G318" s="52"/>
      <c r="H318" s="52"/>
    </row>
    <row r="319" spans="2:8" ht="15">
      <c r="B319" s="58"/>
      <c r="C319" s="59"/>
      <c r="D319" s="60"/>
      <c r="E319" s="217"/>
      <c r="F319" s="52"/>
      <c r="G319" s="52"/>
      <c r="H319" s="52"/>
    </row>
    <row r="320" spans="2:8" ht="15">
      <c r="B320" s="58"/>
      <c r="C320" s="59"/>
      <c r="D320" s="60"/>
      <c r="E320" s="217"/>
      <c r="F320" s="52"/>
      <c r="G320" s="52"/>
      <c r="H320" s="52"/>
    </row>
    <row r="321" spans="2:8" ht="15">
      <c r="B321" s="58"/>
      <c r="C321" s="59"/>
      <c r="D321" s="60"/>
      <c r="E321" s="217"/>
      <c r="F321" s="52"/>
      <c r="G321" s="52"/>
      <c r="H321" s="52"/>
    </row>
    <row r="322" spans="2:8" ht="15">
      <c r="B322" s="58"/>
      <c r="C322" s="59"/>
      <c r="D322" s="60"/>
      <c r="E322" s="217"/>
      <c r="F322" s="52"/>
      <c r="G322" s="52"/>
      <c r="H322" s="52"/>
    </row>
    <row r="323" spans="2:8" ht="15">
      <c r="B323" s="58"/>
      <c r="C323" s="59"/>
      <c r="D323" s="60"/>
      <c r="E323" s="217"/>
      <c r="F323" s="52"/>
      <c r="G323" s="52"/>
      <c r="H323" s="52"/>
    </row>
    <row r="324" spans="2:8" ht="15">
      <c r="B324" s="58"/>
      <c r="C324" s="59"/>
      <c r="D324" s="60"/>
      <c r="E324" s="217"/>
      <c r="F324" s="52"/>
      <c r="G324" s="52"/>
      <c r="H324" s="52"/>
    </row>
    <row r="325" spans="2:8" ht="15">
      <c r="B325" s="58"/>
      <c r="C325" s="59"/>
      <c r="D325" s="60"/>
      <c r="E325" s="217"/>
      <c r="F325" s="52"/>
      <c r="G325" s="52"/>
      <c r="H325" s="52"/>
    </row>
    <row r="326" spans="2:8" ht="15">
      <c r="B326" s="58"/>
      <c r="C326" s="59"/>
      <c r="D326" s="60"/>
      <c r="E326" s="217"/>
      <c r="F326" s="52"/>
      <c r="G326" s="52"/>
      <c r="H326" s="52"/>
    </row>
    <row r="327" spans="2:8" ht="15">
      <c r="B327" s="58"/>
      <c r="C327" s="59"/>
      <c r="D327" s="60"/>
      <c r="E327" s="217"/>
      <c r="F327" s="52"/>
      <c r="G327" s="52"/>
      <c r="H327" s="52"/>
    </row>
    <row r="328" spans="2:8" ht="15">
      <c r="B328" s="58"/>
      <c r="C328" s="59"/>
      <c r="D328" s="60"/>
      <c r="E328" s="217"/>
      <c r="F328" s="52"/>
      <c r="G328" s="52"/>
      <c r="H328" s="52"/>
    </row>
    <row r="329" spans="2:8" ht="15">
      <c r="B329" s="58"/>
      <c r="C329" s="59"/>
      <c r="D329" s="60"/>
      <c r="E329" s="217"/>
      <c r="F329" s="52"/>
      <c r="G329" s="52"/>
      <c r="H329" s="52"/>
    </row>
    <row r="330" spans="2:8" ht="15">
      <c r="B330" s="58"/>
      <c r="C330" s="59"/>
      <c r="D330" s="60"/>
      <c r="E330" s="217"/>
      <c r="F330" s="52"/>
      <c r="G330" s="52"/>
      <c r="H330" s="52"/>
    </row>
    <row r="331" spans="2:8" ht="15">
      <c r="B331" s="58"/>
      <c r="C331" s="59"/>
      <c r="D331" s="60"/>
      <c r="E331" s="217"/>
      <c r="F331" s="52"/>
      <c r="G331" s="52"/>
      <c r="H331" s="52"/>
    </row>
    <row r="332" spans="2:8" ht="15">
      <c r="B332" s="58"/>
      <c r="C332" s="59"/>
      <c r="D332" s="60"/>
      <c r="E332" s="217"/>
      <c r="F332" s="52"/>
      <c r="G332" s="52"/>
      <c r="H332" s="52"/>
    </row>
    <row r="333" spans="2:8" ht="15">
      <c r="B333" s="58"/>
      <c r="C333" s="59"/>
      <c r="D333" s="60"/>
      <c r="E333" s="217"/>
      <c r="F333" s="52"/>
      <c r="G333" s="52"/>
      <c r="H333" s="52"/>
    </row>
    <row r="334" spans="2:8" ht="15">
      <c r="B334" s="58"/>
      <c r="C334" s="59"/>
      <c r="D334" s="60"/>
      <c r="E334" s="217"/>
      <c r="F334" s="52"/>
      <c r="G334" s="52"/>
      <c r="H334" s="52"/>
    </row>
    <row r="335" spans="2:8" ht="15">
      <c r="B335" s="58"/>
      <c r="C335" s="59"/>
      <c r="D335" s="60"/>
      <c r="E335" s="217"/>
      <c r="F335" s="52"/>
      <c r="G335" s="52"/>
      <c r="H335" s="52"/>
    </row>
    <row r="336" spans="2:8" ht="15">
      <c r="B336" s="58"/>
      <c r="C336" s="59"/>
      <c r="D336" s="60"/>
      <c r="E336" s="217"/>
      <c r="F336" s="52"/>
      <c r="G336" s="52"/>
      <c r="H336" s="52"/>
    </row>
    <row r="337" spans="2:8" ht="15">
      <c r="B337" s="58"/>
      <c r="C337" s="59"/>
      <c r="D337" s="60"/>
      <c r="E337" s="217"/>
      <c r="F337" s="52"/>
      <c r="G337" s="52"/>
      <c r="H337" s="52"/>
    </row>
    <row r="338" spans="2:8" ht="15">
      <c r="B338" s="58"/>
      <c r="C338" s="59"/>
      <c r="D338" s="60"/>
      <c r="E338" s="217"/>
      <c r="F338" s="52"/>
      <c r="G338" s="52"/>
      <c r="H338" s="52"/>
    </row>
    <row r="339" spans="2:8" ht="15">
      <c r="B339" s="58"/>
      <c r="C339" s="59"/>
      <c r="D339" s="60"/>
      <c r="E339" s="217"/>
      <c r="F339" s="52"/>
      <c r="G339" s="52"/>
      <c r="H339" s="52"/>
    </row>
    <row r="340" spans="2:8" ht="15">
      <c r="B340" s="58"/>
      <c r="C340" s="59"/>
      <c r="D340" s="60"/>
      <c r="E340" s="217"/>
      <c r="F340" s="52"/>
      <c r="G340" s="52"/>
      <c r="H340" s="52"/>
    </row>
    <row r="341" spans="2:8" ht="15">
      <c r="B341" s="58"/>
      <c r="C341" s="59"/>
      <c r="D341" s="60"/>
      <c r="E341" s="217"/>
      <c r="F341" s="52"/>
      <c r="G341" s="52"/>
      <c r="H341" s="52"/>
    </row>
    <row r="342" spans="2:8" ht="15">
      <c r="B342" s="58"/>
      <c r="C342" s="59"/>
      <c r="D342" s="60"/>
      <c r="E342" s="217"/>
      <c r="F342" s="52"/>
      <c r="G342" s="52"/>
      <c r="H342" s="52"/>
    </row>
    <row r="343" spans="2:8" ht="15">
      <c r="B343" s="58"/>
      <c r="C343" s="59"/>
      <c r="D343" s="60"/>
      <c r="E343" s="217"/>
      <c r="F343" s="52"/>
      <c r="G343" s="52"/>
      <c r="H343" s="52"/>
    </row>
    <row r="344" spans="2:8" ht="15">
      <c r="B344" s="58"/>
      <c r="C344" s="59"/>
      <c r="D344" s="60"/>
      <c r="E344" s="217"/>
      <c r="F344" s="52"/>
      <c r="G344" s="52"/>
      <c r="H344" s="52"/>
    </row>
    <row r="345" spans="2:8" ht="15">
      <c r="B345" s="58"/>
      <c r="C345" s="59"/>
      <c r="D345" s="60"/>
      <c r="E345" s="217"/>
      <c r="F345" s="52"/>
      <c r="G345" s="52"/>
      <c r="H345" s="52"/>
    </row>
    <row r="346" spans="2:8" ht="15">
      <c r="B346" s="58"/>
      <c r="C346" s="59"/>
      <c r="D346" s="60"/>
      <c r="E346" s="217"/>
      <c r="F346" s="52"/>
      <c r="G346" s="52"/>
      <c r="H346" s="52"/>
    </row>
    <row r="347" spans="2:8" ht="15">
      <c r="B347" s="58"/>
      <c r="C347" s="59"/>
      <c r="D347" s="60"/>
      <c r="E347" s="217"/>
      <c r="F347" s="52"/>
      <c r="G347" s="52"/>
      <c r="H347" s="52"/>
    </row>
    <row r="348" spans="2:8" ht="15">
      <c r="B348" s="58"/>
      <c r="C348" s="59"/>
      <c r="D348" s="60"/>
      <c r="E348" s="217"/>
      <c r="F348" s="52"/>
      <c r="G348" s="52"/>
      <c r="H348" s="52"/>
    </row>
    <row r="349" spans="2:8" ht="15">
      <c r="B349" s="58"/>
      <c r="C349" s="59"/>
      <c r="D349" s="60"/>
      <c r="E349" s="217"/>
      <c r="F349" s="52"/>
      <c r="G349" s="52"/>
      <c r="H349" s="52"/>
    </row>
    <row r="350" spans="2:8" ht="15">
      <c r="B350" s="58"/>
      <c r="C350" s="59"/>
      <c r="D350" s="60"/>
      <c r="E350" s="217"/>
      <c r="F350" s="52"/>
      <c r="G350" s="52"/>
      <c r="H350" s="52"/>
    </row>
    <row r="351" spans="2:8" ht="15">
      <c r="B351" s="58"/>
      <c r="C351" s="59"/>
      <c r="D351" s="60"/>
      <c r="E351" s="217"/>
      <c r="F351" s="52"/>
      <c r="G351" s="52"/>
      <c r="H351" s="52"/>
    </row>
    <row r="352" spans="2:8" ht="15">
      <c r="B352" s="58"/>
      <c r="C352" s="59"/>
      <c r="D352" s="60"/>
      <c r="E352" s="217"/>
      <c r="F352" s="52"/>
      <c r="G352" s="52"/>
      <c r="H352" s="52"/>
    </row>
    <row r="353" spans="2:8" ht="15">
      <c r="B353" s="58"/>
      <c r="C353" s="59"/>
      <c r="D353" s="60"/>
      <c r="E353" s="217"/>
      <c r="F353" s="52"/>
      <c r="G353" s="52"/>
      <c r="H353" s="52"/>
    </row>
    <row r="354" spans="2:8" ht="15">
      <c r="B354" s="58"/>
      <c r="C354" s="59"/>
      <c r="D354" s="60"/>
      <c r="E354" s="217"/>
      <c r="F354" s="52"/>
      <c r="G354" s="52"/>
      <c r="H354" s="52"/>
    </row>
    <row r="355" spans="2:8" ht="15">
      <c r="B355" s="58"/>
      <c r="C355" s="59"/>
      <c r="D355" s="60"/>
      <c r="E355" s="217"/>
      <c r="F355" s="52"/>
      <c r="G355" s="52"/>
      <c r="H355" s="52"/>
    </row>
    <row r="356" spans="2:8" ht="15">
      <c r="B356" s="58"/>
      <c r="C356" s="59"/>
      <c r="D356" s="60"/>
      <c r="E356" s="217"/>
      <c r="F356" s="52"/>
      <c r="G356" s="52"/>
      <c r="H356" s="52"/>
    </row>
    <row r="357" spans="2:8" ht="15">
      <c r="B357" s="58"/>
      <c r="C357" s="59"/>
      <c r="D357" s="60"/>
      <c r="E357" s="217"/>
      <c r="F357" s="52"/>
      <c r="G357" s="52"/>
      <c r="H357" s="52"/>
    </row>
    <row r="358" spans="2:8" ht="15">
      <c r="B358" s="58"/>
      <c r="C358" s="59"/>
      <c r="D358" s="60"/>
      <c r="E358" s="217"/>
      <c r="F358" s="52"/>
      <c r="G358" s="52"/>
      <c r="H358" s="52"/>
    </row>
    <row r="359" spans="2:8" ht="15">
      <c r="B359" s="58"/>
      <c r="C359" s="59"/>
      <c r="D359" s="60"/>
      <c r="E359" s="217"/>
      <c r="F359" s="52"/>
      <c r="G359" s="52"/>
      <c r="H359" s="52"/>
    </row>
    <row r="360" spans="2:8" ht="15">
      <c r="B360" s="58"/>
      <c r="C360" s="59"/>
      <c r="D360" s="60"/>
      <c r="E360" s="217"/>
      <c r="F360" s="52"/>
      <c r="G360" s="52"/>
      <c r="H360" s="52"/>
    </row>
    <row r="361" spans="2:8" ht="15">
      <c r="B361" s="58"/>
      <c r="C361" s="59"/>
      <c r="D361" s="60"/>
      <c r="E361" s="217"/>
      <c r="F361" s="52"/>
      <c r="G361" s="52"/>
      <c r="H361" s="52"/>
    </row>
    <row r="362" spans="2:8" ht="15">
      <c r="B362" s="58"/>
      <c r="C362" s="59"/>
      <c r="D362" s="60"/>
      <c r="E362" s="217"/>
      <c r="F362" s="52"/>
      <c r="G362" s="52"/>
      <c r="H362" s="52"/>
    </row>
    <row r="363" spans="2:8" ht="15">
      <c r="B363" s="58"/>
      <c r="C363" s="59"/>
      <c r="D363" s="60"/>
      <c r="E363" s="217"/>
      <c r="F363" s="52"/>
      <c r="G363" s="52"/>
      <c r="H363" s="52"/>
    </row>
    <row r="364" spans="2:8" ht="15">
      <c r="B364" s="58"/>
      <c r="C364" s="59"/>
      <c r="D364" s="60"/>
      <c r="E364" s="217"/>
      <c r="F364" s="52"/>
      <c r="G364" s="52"/>
      <c r="H364" s="52"/>
    </row>
    <row r="365" spans="2:8" ht="15">
      <c r="B365" s="58"/>
      <c r="C365" s="59"/>
      <c r="D365" s="60"/>
      <c r="E365" s="217"/>
      <c r="F365" s="52"/>
      <c r="G365" s="52"/>
      <c r="H365" s="52"/>
    </row>
    <row r="366" spans="2:8" ht="15">
      <c r="B366" s="58"/>
      <c r="C366" s="59"/>
      <c r="D366" s="60"/>
      <c r="E366" s="217"/>
      <c r="F366" s="52"/>
      <c r="G366" s="52"/>
      <c r="H366" s="52"/>
    </row>
    <row r="367" spans="2:8" ht="15">
      <c r="B367" s="58"/>
      <c r="C367" s="59"/>
      <c r="D367" s="60"/>
      <c r="E367" s="217"/>
      <c r="F367" s="52"/>
      <c r="G367" s="52"/>
      <c r="H367" s="52"/>
    </row>
    <row r="368" spans="2:8" ht="15">
      <c r="B368" s="58"/>
      <c r="C368" s="59"/>
      <c r="D368" s="60"/>
      <c r="E368" s="217"/>
      <c r="F368" s="52"/>
      <c r="G368" s="52"/>
      <c r="H368" s="52"/>
    </row>
    <row r="369" spans="2:8" ht="15">
      <c r="B369" s="58"/>
      <c r="C369" s="59"/>
      <c r="D369" s="60"/>
      <c r="E369" s="217"/>
      <c r="F369" s="52"/>
      <c r="G369" s="52"/>
      <c r="H369" s="52"/>
    </row>
    <row r="370" spans="2:8" ht="15">
      <c r="B370" s="58"/>
      <c r="C370" s="59"/>
      <c r="D370" s="60"/>
      <c r="E370" s="217"/>
      <c r="F370" s="52"/>
      <c r="G370" s="52"/>
      <c r="H370" s="52"/>
    </row>
    <row r="371" spans="2:8" ht="15">
      <c r="B371" s="58"/>
      <c r="C371" s="59"/>
      <c r="D371" s="60"/>
      <c r="E371" s="217"/>
      <c r="F371" s="52"/>
      <c r="G371" s="52"/>
      <c r="H371" s="52"/>
    </row>
    <row r="372" spans="2:8" ht="15">
      <c r="B372" s="58"/>
      <c r="C372" s="59"/>
      <c r="D372" s="60"/>
      <c r="E372" s="217"/>
      <c r="F372" s="52"/>
      <c r="G372" s="52"/>
      <c r="H372" s="52"/>
    </row>
    <row r="373" spans="2:8" ht="15">
      <c r="B373" s="58"/>
      <c r="C373" s="59"/>
      <c r="D373" s="60"/>
      <c r="E373" s="217"/>
      <c r="F373" s="52"/>
      <c r="G373" s="52"/>
      <c r="H373" s="52"/>
    </row>
    <row r="374" spans="2:8" ht="15">
      <c r="B374" s="58"/>
      <c r="C374" s="59"/>
      <c r="D374" s="60"/>
      <c r="E374" s="217"/>
      <c r="F374" s="52"/>
      <c r="G374" s="52"/>
      <c r="H374" s="52"/>
    </row>
    <row r="375" spans="2:8" ht="15">
      <c r="B375" s="58"/>
      <c r="C375" s="59"/>
      <c r="D375" s="60"/>
      <c r="E375" s="217"/>
      <c r="F375" s="52"/>
      <c r="G375" s="52"/>
      <c r="H375" s="52"/>
    </row>
    <row r="376" spans="2:8" ht="15">
      <c r="B376" s="58"/>
      <c r="C376" s="59"/>
      <c r="D376" s="60"/>
      <c r="E376" s="217"/>
      <c r="F376" s="52"/>
      <c r="G376" s="52"/>
      <c r="H376" s="52"/>
    </row>
    <row r="377" spans="2:8" ht="15">
      <c r="B377" s="58"/>
      <c r="C377" s="59"/>
      <c r="D377" s="60"/>
      <c r="E377" s="217"/>
      <c r="F377" s="52"/>
      <c r="G377" s="52"/>
      <c r="H377" s="52"/>
    </row>
    <row r="378" spans="2:8" ht="15">
      <c r="B378" s="58"/>
      <c r="C378" s="59"/>
      <c r="D378" s="60"/>
      <c r="E378" s="217"/>
      <c r="F378" s="52"/>
      <c r="G378" s="52"/>
      <c r="H378" s="52"/>
    </row>
    <row r="379" spans="2:8" ht="15">
      <c r="B379" s="58"/>
      <c r="C379" s="59"/>
      <c r="D379" s="60"/>
      <c r="E379" s="217"/>
      <c r="F379" s="52"/>
      <c r="G379" s="52"/>
      <c r="H379" s="52"/>
    </row>
    <row r="380" spans="2:8" ht="15">
      <c r="B380" s="58"/>
      <c r="C380" s="59"/>
      <c r="D380" s="60"/>
      <c r="E380" s="217"/>
      <c r="F380" s="52"/>
      <c r="G380" s="52"/>
      <c r="H380" s="52"/>
    </row>
    <row r="381" spans="2:8" ht="15">
      <c r="B381" s="58"/>
      <c r="C381" s="59"/>
      <c r="D381" s="60"/>
      <c r="E381" s="217"/>
      <c r="F381" s="52"/>
      <c r="G381" s="52"/>
      <c r="H381" s="52"/>
    </row>
    <row r="382" spans="2:8" ht="15">
      <c r="B382" s="58"/>
      <c r="C382" s="59"/>
      <c r="D382" s="60"/>
      <c r="E382" s="217"/>
      <c r="F382" s="52"/>
      <c r="G382" s="52"/>
      <c r="H382" s="52"/>
    </row>
    <row r="383" spans="2:8" ht="15">
      <c r="B383" s="58"/>
      <c r="C383" s="59"/>
      <c r="D383" s="60"/>
      <c r="E383" s="217"/>
      <c r="F383" s="52"/>
      <c r="G383" s="52"/>
      <c r="H383" s="52"/>
    </row>
    <row r="384" spans="2:8" ht="15">
      <c r="B384" s="58"/>
      <c r="C384" s="59"/>
      <c r="D384" s="60"/>
      <c r="E384" s="217"/>
      <c r="F384" s="52"/>
      <c r="G384" s="52"/>
      <c r="H384" s="52"/>
    </row>
    <row r="385" spans="2:8" ht="15">
      <c r="B385" s="58"/>
      <c r="C385" s="59"/>
      <c r="D385" s="60"/>
      <c r="E385" s="217"/>
      <c r="F385" s="52"/>
      <c r="G385" s="52"/>
      <c r="H385" s="52"/>
    </row>
    <row r="386" spans="2:8" ht="15">
      <c r="B386" s="58"/>
      <c r="C386" s="59"/>
      <c r="D386" s="60"/>
      <c r="E386" s="217"/>
      <c r="F386" s="52"/>
      <c r="G386" s="52"/>
      <c r="H386" s="52"/>
    </row>
    <row r="387" spans="2:8" ht="15">
      <c r="B387" s="58"/>
      <c r="C387" s="59"/>
      <c r="D387" s="60"/>
      <c r="E387" s="217"/>
      <c r="F387" s="52"/>
      <c r="G387" s="52"/>
      <c r="H387" s="52"/>
    </row>
    <row r="388" spans="2:8" ht="15">
      <c r="B388" s="58"/>
      <c r="C388" s="59"/>
      <c r="D388" s="60"/>
      <c r="E388" s="217"/>
      <c r="F388" s="52"/>
      <c r="G388" s="52"/>
      <c r="H388" s="52"/>
    </row>
    <row r="389" spans="2:8" ht="15">
      <c r="B389" s="58"/>
      <c r="C389" s="59"/>
      <c r="D389" s="60"/>
      <c r="E389" s="217"/>
      <c r="F389" s="52"/>
      <c r="G389" s="52"/>
      <c r="H389" s="52"/>
    </row>
    <row r="390" spans="2:8" ht="15">
      <c r="B390" s="58"/>
      <c r="C390" s="59"/>
      <c r="D390" s="60"/>
      <c r="E390" s="217"/>
      <c r="F390" s="52"/>
      <c r="G390" s="52"/>
      <c r="H390" s="52"/>
    </row>
    <row r="391" spans="2:8" ht="15">
      <c r="B391" s="58"/>
      <c r="C391" s="59"/>
      <c r="D391" s="60"/>
      <c r="E391" s="217"/>
      <c r="F391" s="52"/>
      <c r="G391" s="52"/>
      <c r="H391" s="52"/>
    </row>
    <row r="392" spans="2:8" ht="15">
      <c r="B392" s="58"/>
      <c r="C392" s="59"/>
      <c r="D392" s="60"/>
      <c r="E392" s="217"/>
      <c r="F392" s="52"/>
      <c r="G392" s="52"/>
      <c r="H392" s="52"/>
    </row>
    <row r="393" spans="2:8" ht="15">
      <c r="B393" s="58"/>
      <c r="C393" s="59"/>
      <c r="D393" s="60"/>
      <c r="E393" s="217"/>
      <c r="F393" s="52"/>
      <c r="G393" s="52"/>
      <c r="H393" s="52"/>
    </row>
    <row r="394" spans="2:8" ht="15">
      <c r="B394" s="58"/>
      <c r="C394" s="59"/>
      <c r="D394" s="60"/>
      <c r="E394" s="217"/>
      <c r="F394" s="52"/>
      <c r="G394" s="52"/>
      <c r="H394" s="52"/>
    </row>
    <row r="395" spans="2:8" ht="15">
      <c r="B395" s="58"/>
      <c r="C395" s="59"/>
      <c r="D395" s="60"/>
      <c r="E395" s="217"/>
      <c r="F395" s="52"/>
      <c r="G395" s="52"/>
      <c r="H395" s="52"/>
    </row>
  </sheetData>
  <sheetProtection/>
  <protectedRanges>
    <protectedRange sqref="G306:H307 G301:H302 F304:H304 F300:H300" name="Range24"/>
    <protectedRange sqref="G282:H282 G285:H285 G287:H288 F284:H284 F281:H281" name="Range22"/>
    <protectedRange sqref="G252:H253 G256:H257 G264:H264 G260:H261 F259:H259 F255:H255 F263:H263" name="Range20"/>
    <protectedRange sqref="G231:H233 G239:H239 G236:H236 F230:H230 F235:H235 F238:H238" name="Range18"/>
    <protectedRange sqref="G214:H214 F207:H207 F211:H211 F213:H213" name="Range16"/>
    <protectedRange sqref="F182:H182 G184:H187 F189:H189" name="Range14"/>
    <protectedRange sqref="G170:H170 G157:H157 G168:H168 G160:H160 G165:H165 F164:H164 F167:H167 F156:H156 F159:H159 F162:H162" name="Range12"/>
    <protectedRange sqref="F142:H142 G140:H140 F139:H139" name="Range10"/>
    <protectedRange sqref="G119:H119 G115:H115 F109:H109 F114:H114" name="Range8"/>
    <protectedRange sqref="G81:H81 G84:H84 G92:H92 G87:H87 F77:H77 F89:H89 F80:H80 F91:H91 F83:H83 F86:H86 G78:H79" name="Range6"/>
    <protectedRange sqref="G42:H43 G49:H49 G52:H52 G58 G54:H55 F48:H48 F51:H51 F57:H57 F44:H44 F46:H46" name="Range4"/>
    <protectedRange sqref="F12:H12 G22:H24 F17 F21:H21 F10:H10 G13:H19" name="Range2"/>
    <protectedRange sqref="A1:IV3" name="Range1"/>
    <protectedRange sqref="G27:H27 G36:H36 G30:H30 G33:H33 G41:H42 F26:H26 F29:H29 F32:H32 F40:H40 F35:H35 F38:H38" name="Range3"/>
    <protectedRange sqref="G58:H58 F70:H70 G61:H61 G66:H68 G71:H71 F73:H73 F60:H60 F63:H63 F65:H65 F77:H77 G74:H76" name="Range5"/>
    <protectedRange sqref="G93:H93 G101:H107 G95:H99 G116:H118 G110:H112 G122:H122 G125:H126" name="Range7"/>
    <protectedRange sqref="F130:H130 G127:H128 F121:H121 F124:H124 G131:H137" name="Range9"/>
    <protectedRange sqref="G151:H151 G145:H145 G148:H148 G154:H154 F153:H153 F144:H144 F147:H147 F150:H150" name="Range11"/>
    <protectedRange sqref="G171:H171 G174:H174 G180:H180 G177:H177 F176:H176 F170:H170 F179:H179 F173:H173" name="Range13"/>
    <protectedRange sqref="F204:H204 F195:H195 G205:H205 F201:H201" name="Range15"/>
    <protectedRange sqref="G216:H223 G226:H228 F225:H225" name="Range17"/>
    <protectedRange sqref="G244:H245 G248:H249 F243:H243 F247:H247 F251:H251 F241:H241" name="Range19"/>
    <protectedRange sqref="G279:H279 G267:H267 G270:H270 G275:H276 F272:H272 F274:H274 F278:H278 F266:H266 F269:H269 F281:H281" name="Range21"/>
    <protectedRange sqref="G291:H291 G294:H294 G297:H297 F293:H293 F296:H296 F290:H290 F298:H298" name="Range23"/>
  </protectedRanges>
  <mergeCells count="10">
    <mergeCell ref="A1:H1"/>
    <mergeCell ref="A2:H2"/>
    <mergeCell ref="A3:H3"/>
    <mergeCell ref="A309:H309"/>
    <mergeCell ref="E4:E6"/>
    <mergeCell ref="F4:H4"/>
    <mergeCell ref="A4:A6"/>
    <mergeCell ref="B4:B6"/>
    <mergeCell ref="C4:C6"/>
    <mergeCell ref="D4:D6"/>
  </mergeCells>
  <printOptions/>
  <pageMargins left="0" right="0" top="0" bottom="0" header="0.511811023622047" footer="0.511811023622047"/>
  <pageSetup horizontalDpi="600" verticalDpi="600" orientation="portrait" paperSize="9" scale="9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42"/>
  <sheetViews>
    <sheetView view="pageBreakPreview" zoomScaleSheetLayoutView="100" zoomScalePageLayoutView="0" workbookViewId="0" topLeftCell="A73">
      <selection activeCell="N15" sqref="N15"/>
    </sheetView>
  </sheetViews>
  <sheetFormatPr defaultColWidth="9.140625" defaultRowHeight="12.75"/>
  <cols>
    <col min="1" max="1" width="5.8515625" style="282" customWidth="1"/>
    <col min="2" max="2" width="49.57421875" style="282" customWidth="1"/>
    <col min="3" max="3" width="7.28125" style="105" customWidth="1"/>
    <col min="4" max="5" width="10.421875" style="282" customWidth="1"/>
    <col min="6" max="6" width="9.421875" style="282" customWidth="1"/>
    <col min="7" max="7" width="12.00390625" style="282" customWidth="1"/>
    <col min="8" max="8" width="11.8515625" style="282" customWidth="1"/>
    <col min="9" max="9" width="11.7109375" style="282" bestFit="1" customWidth="1"/>
    <col min="10" max="16384" width="9.140625" style="282" customWidth="1"/>
  </cols>
  <sheetData>
    <row r="1" spans="1:6" s="77" customFormat="1" ht="12.75">
      <c r="A1" s="91"/>
      <c r="B1" s="57"/>
      <c r="C1" s="92"/>
      <c r="D1" s="92"/>
      <c r="E1" s="92"/>
      <c r="F1" s="92"/>
    </row>
    <row r="2" spans="1:6" s="77" customFormat="1" ht="18" customHeight="1">
      <c r="A2" s="336" t="s">
        <v>290</v>
      </c>
      <c r="B2" s="336"/>
      <c r="C2" s="336"/>
      <c r="D2" s="336"/>
      <c r="E2" s="336"/>
      <c r="F2" s="336"/>
    </row>
    <row r="3" spans="1:6" s="84" customFormat="1" ht="15">
      <c r="A3" s="337" t="s">
        <v>291</v>
      </c>
      <c r="B3" s="337"/>
      <c r="C3" s="337"/>
      <c r="D3" s="337"/>
      <c r="E3" s="337"/>
      <c r="F3" s="337"/>
    </row>
    <row r="4" spans="1:7" s="84" customFormat="1" ht="13.5" thickBot="1">
      <c r="A4" s="338"/>
      <c r="B4" s="338"/>
      <c r="C4" s="338"/>
      <c r="D4" s="338"/>
      <c r="E4" s="338"/>
      <c r="F4" s="338"/>
      <c r="G4" s="93"/>
    </row>
    <row r="5" spans="1:6" ht="13.5" customHeight="1" thickBot="1">
      <c r="A5" s="358" t="s">
        <v>258</v>
      </c>
      <c r="B5" s="360" t="s">
        <v>259</v>
      </c>
      <c r="C5" s="361"/>
      <c r="D5" s="326" t="s">
        <v>708</v>
      </c>
      <c r="E5" s="326"/>
      <c r="F5" s="327"/>
    </row>
    <row r="6" spans="1:6" ht="30" customHeight="1" thickBot="1">
      <c r="A6" s="359"/>
      <c r="B6" s="362"/>
      <c r="C6" s="363"/>
      <c r="D6" s="334" t="s">
        <v>712</v>
      </c>
      <c r="E6" s="14" t="s">
        <v>713</v>
      </c>
      <c r="F6" s="14"/>
    </row>
    <row r="7" spans="1:6" ht="25.5">
      <c r="A7" s="359"/>
      <c r="B7" s="97" t="s">
        <v>260</v>
      </c>
      <c r="C7" s="98" t="s">
        <v>261</v>
      </c>
      <c r="D7" s="334"/>
      <c r="E7" s="99" t="s">
        <v>714</v>
      </c>
      <c r="F7" s="100" t="s">
        <v>715</v>
      </c>
    </row>
    <row r="8" spans="1:6" ht="12.75">
      <c r="A8" s="101">
        <v>1</v>
      </c>
      <c r="B8" s="101">
        <v>2</v>
      </c>
      <c r="C8" s="101" t="s">
        <v>75</v>
      </c>
      <c r="D8" s="23">
        <v>4</v>
      </c>
      <c r="E8" s="23">
        <v>5</v>
      </c>
      <c r="F8" s="102">
        <v>6</v>
      </c>
    </row>
    <row r="9" spans="1:7" ht="21" customHeight="1">
      <c r="A9" s="49">
        <v>4000</v>
      </c>
      <c r="B9" s="222" t="s">
        <v>317</v>
      </c>
      <c r="C9" s="223"/>
      <c r="D9" s="304">
        <f>SUM(D11,D172,D207)</f>
        <v>721756.4</v>
      </c>
      <c r="E9" s="304">
        <f>SUM(E11,E172,E207)</f>
        <v>497794</v>
      </c>
      <c r="F9" s="304">
        <f>SUM(F11,F172,F207)</f>
        <v>223962.4</v>
      </c>
      <c r="G9" s="284"/>
    </row>
    <row r="10" spans="1:7" ht="12.75">
      <c r="A10" s="49"/>
      <c r="B10" s="225" t="s">
        <v>262</v>
      </c>
      <c r="C10" s="223"/>
      <c r="D10" s="283"/>
      <c r="E10" s="283"/>
      <c r="F10" s="283"/>
      <c r="G10" s="285"/>
    </row>
    <row r="11" spans="1:7" ht="42" customHeight="1">
      <c r="A11" s="49">
        <v>4050</v>
      </c>
      <c r="B11" s="226" t="s">
        <v>318</v>
      </c>
      <c r="C11" s="47" t="s">
        <v>263</v>
      </c>
      <c r="D11" s="240">
        <f>SUM(D13,D26,D69,D84,D94,D128,D143)</f>
        <v>497794</v>
      </c>
      <c r="E11" s="240">
        <f>SUM(E13,E26,E69,E84,E94,E128,E143)</f>
        <v>497794</v>
      </c>
      <c r="F11" s="240">
        <f>SUM(F13,F26,F69,F84,F94,F128,F143)</f>
        <v>0</v>
      </c>
      <c r="G11" s="285"/>
    </row>
    <row r="12" spans="1:6" ht="12.75">
      <c r="A12" s="49"/>
      <c r="B12" s="225" t="s">
        <v>262</v>
      </c>
      <c r="C12" s="223"/>
      <c r="D12" s="283"/>
      <c r="E12" s="283"/>
      <c r="F12" s="283"/>
    </row>
    <row r="13" spans="1:6" ht="30.75" customHeight="1">
      <c r="A13" s="49">
        <v>4100</v>
      </c>
      <c r="B13" s="209" t="s">
        <v>319</v>
      </c>
      <c r="C13" s="227" t="s">
        <v>263</v>
      </c>
      <c r="D13" s="305">
        <f>SUM(D15,D20,D23)</f>
        <v>145995.19999999998</v>
      </c>
      <c r="E13" s="305">
        <f>SUM(E15,E20,E23)</f>
        <v>145995.19999999998</v>
      </c>
      <c r="F13" s="305" t="s">
        <v>719</v>
      </c>
    </row>
    <row r="14" spans="1:6" ht="12.75">
      <c r="A14" s="49"/>
      <c r="B14" s="225" t="s">
        <v>262</v>
      </c>
      <c r="C14" s="223"/>
      <c r="D14" s="283"/>
      <c r="E14" s="283"/>
      <c r="F14" s="283"/>
    </row>
    <row r="15" spans="1:6" ht="21">
      <c r="A15" s="49">
        <v>4110</v>
      </c>
      <c r="B15" s="228" t="s">
        <v>264</v>
      </c>
      <c r="C15" s="227" t="s">
        <v>263</v>
      </c>
      <c r="D15" s="283">
        <f>SUM(D17:D19)</f>
        <v>145995.19999999998</v>
      </c>
      <c r="E15" s="283">
        <f>SUM(E17:E19)</f>
        <v>145995.19999999998</v>
      </c>
      <c r="F15" s="229" t="s">
        <v>66</v>
      </c>
    </row>
    <row r="16" spans="1:6" ht="12.75">
      <c r="A16" s="49"/>
      <c r="B16" s="225" t="s">
        <v>71</v>
      </c>
      <c r="C16" s="227"/>
      <c r="D16" s="283"/>
      <c r="E16" s="283"/>
      <c r="F16" s="229"/>
    </row>
    <row r="17" spans="1:7" ht="12.75">
      <c r="A17" s="49">
        <v>4111</v>
      </c>
      <c r="B17" s="230" t="s">
        <v>344</v>
      </c>
      <c r="C17" s="231" t="s">
        <v>345</v>
      </c>
      <c r="D17" s="214">
        <f>SUM(E17:F17)</f>
        <v>131965.4</v>
      </c>
      <c r="E17" s="283">
        <f>'[1]hatvac3'!$D$13</f>
        <v>131965.4</v>
      </c>
      <c r="F17" s="229" t="s">
        <v>66</v>
      </c>
      <c r="G17" s="284"/>
    </row>
    <row r="18" spans="1:6" ht="21">
      <c r="A18" s="49">
        <v>4112</v>
      </c>
      <c r="B18" s="230" t="s">
        <v>346</v>
      </c>
      <c r="C18" s="231" t="s">
        <v>347</v>
      </c>
      <c r="D18" s="214">
        <f>SUM(E18:F18)</f>
        <v>4944</v>
      </c>
      <c r="E18" s="283">
        <f>'[1]hatvac3'!$D$14</f>
        <v>4944</v>
      </c>
      <c r="F18" s="229" t="s">
        <v>66</v>
      </c>
    </row>
    <row r="19" spans="1:6" ht="12.75">
      <c r="A19" s="49">
        <v>4114</v>
      </c>
      <c r="B19" s="230" t="s">
        <v>348</v>
      </c>
      <c r="C19" s="231" t="s">
        <v>349</v>
      </c>
      <c r="D19" s="214">
        <f>SUM(E19:F19)</f>
        <v>9085.800000000001</v>
      </c>
      <c r="E19" s="283">
        <f>'[1]hatvac3'!$D$15</f>
        <v>9085.800000000001</v>
      </c>
      <c r="F19" s="229" t="s">
        <v>66</v>
      </c>
    </row>
    <row r="20" spans="1:6" ht="21">
      <c r="A20" s="49">
        <v>4120</v>
      </c>
      <c r="B20" s="232" t="s">
        <v>350</v>
      </c>
      <c r="C20" s="227" t="s">
        <v>263</v>
      </c>
      <c r="D20" s="283">
        <f>SUM(D22)</f>
        <v>0</v>
      </c>
      <c r="E20" s="283">
        <f>SUM(E22)</f>
        <v>0</v>
      </c>
      <c r="F20" s="229" t="s">
        <v>66</v>
      </c>
    </row>
    <row r="21" spans="1:6" ht="12.75">
      <c r="A21" s="49"/>
      <c r="B21" s="225" t="s">
        <v>71</v>
      </c>
      <c r="C21" s="227"/>
      <c r="D21" s="283"/>
      <c r="E21" s="283"/>
      <c r="F21" s="229"/>
    </row>
    <row r="22" spans="1:6" ht="13.5" customHeight="1">
      <c r="A22" s="49">
        <v>4121</v>
      </c>
      <c r="B22" s="230" t="s">
        <v>351</v>
      </c>
      <c r="C22" s="231" t="s">
        <v>352</v>
      </c>
      <c r="D22" s="214">
        <f>SUM(E22:F22)</f>
        <v>0</v>
      </c>
      <c r="E22" s="283">
        <v>0</v>
      </c>
      <c r="F22" s="229" t="s">
        <v>66</v>
      </c>
    </row>
    <row r="23" spans="1:6" ht="25.5" customHeight="1">
      <c r="A23" s="49">
        <v>4130</v>
      </c>
      <c r="B23" s="232" t="s">
        <v>353</v>
      </c>
      <c r="C23" s="227" t="s">
        <v>263</v>
      </c>
      <c r="D23" s="283">
        <f>SUM(D25)</f>
        <v>0</v>
      </c>
      <c r="E23" s="283">
        <f>SUM(E25)</f>
        <v>0</v>
      </c>
      <c r="F23" s="283" t="s">
        <v>719</v>
      </c>
    </row>
    <row r="24" spans="1:6" ht="12.75">
      <c r="A24" s="49"/>
      <c r="B24" s="225" t="s">
        <v>71</v>
      </c>
      <c r="C24" s="227"/>
      <c r="D24" s="283"/>
      <c r="E24" s="283"/>
      <c r="F24" s="229"/>
    </row>
    <row r="25" spans="1:6" ht="13.5" customHeight="1">
      <c r="A25" s="49">
        <v>4131</v>
      </c>
      <c r="B25" s="232" t="s">
        <v>354</v>
      </c>
      <c r="C25" s="231" t="s">
        <v>355</v>
      </c>
      <c r="D25" s="214">
        <f>SUM(E25:F25)</f>
        <v>0</v>
      </c>
      <c r="E25" s="283">
        <v>0</v>
      </c>
      <c r="F25" s="229" t="s">
        <v>719</v>
      </c>
    </row>
    <row r="26" spans="1:6" ht="36" customHeight="1">
      <c r="A26" s="49">
        <v>4200</v>
      </c>
      <c r="B26" s="230" t="s">
        <v>356</v>
      </c>
      <c r="C26" s="227" t="s">
        <v>263</v>
      </c>
      <c r="D26" s="305">
        <f>SUM(D28,D37,D42,D52,D55,D59)</f>
        <v>65037.6</v>
      </c>
      <c r="E26" s="305">
        <f>SUM(E28,E37,E42,E52,E55,E59)</f>
        <v>65037.6</v>
      </c>
      <c r="F26" s="305" t="s">
        <v>66</v>
      </c>
    </row>
    <row r="27" spans="1:6" ht="12.75">
      <c r="A27" s="49"/>
      <c r="B27" s="225" t="s">
        <v>262</v>
      </c>
      <c r="C27" s="223"/>
      <c r="D27" s="283"/>
      <c r="E27" s="283"/>
      <c r="F27" s="283"/>
    </row>
    <row r="28" spans="1:6" ht="31.5">
      <c r="A28" s="49">
        <v>4210</v>
      </c>
      <c r="B28" s="232" t="s">
        <v>357</v>
      </c>
      <c r="C28" s="227" t="s">
        <v>263</v>
      </c>
      <c r="D28" s="283">
        <f>SUM(D30:D36)</f>
        <v>29503.2</v>
      </c>
      <c r="E28" s="283">
        <f>SUM(E30:E36)</f>
        <v>29503.2</v>
      </c>
      <c r="F28" s="229" t="s">
        <v>66</v>
      </c>
    </row>
    <row r="29" spans="1:6" ht="12.75">
      <c r="A29" s="49"/>
      <c r="B29" s="225" t="s">
        <v>71</v>
      </c>
      <c r="C29" s="227"/>
      <c r="D29" s="283"/>
      <c r="E29" s="283"/>
      <c r="F29" s="229"/>
    </row>
    <row r="30" spans="1:6" ht="11.25" customHeight="1">
      <c r="A30" s="49">
        <v>4211</v>
      </c>
      <c r="B30" s="230" t="s">
        <v>358</v>
      </c>
      <c r="C30" s="231" t="s">
        <v>359</v>
      </c>
      <c r="D30" s="214">
        <f aca="true" t="shared" si="0" ref="D30:D36">SUM(E30:F30)</f>
        <v>0</v>
      </c>
      <c r="E30" s="283">
        <v>0</v>
      </c>
      <c r="F30" s="229" t="s">
        <v>66</v>
      </c>
    </row>
    <row r="31" spans="1:6" ht="12.75">
      <c r="A31" s="49">
        <v>4212</v>
      </c>
      <c r="B31" s="232" t="s">
        <v>320</v>
      </c>
      <c r="C31" s="231" t="s">
        <v>360</v>
      </c>
      <c r="D31" s="214">
        <f t="shared" si="0"/>
        <v>24465.300000000003</v>
      </c>
      <c r="E31" s="283">
        <f>'[1]hatvac3'!$D$19</f>
        <v>24465.300000000003</v>
      </c>
      <c r="F31" s="229" t="s">
        <v>66</v>
      </c>
    </row>
    <row r="32" spans="1:6" ht="12.75">
      <c r="A32" s="49">
        <v>4213</v>
      </c>
      <c r="B32" s="230" t="s">
        <v>361</v>
      </c>
      <c r="C32" s="231" t="s">
        <v>362</v>
      </c>
      <c r="D32" s="214">
        <f t="shared" si="0"/>
        <v>1307.1</v>
      </c>
      <c r="E32" s="283">
        <f>'[1]hatvac3'!$D$20</f>
        <v>1307.1</v>
      </c>
      <c r="F32" s="229" t="s">
        <v>66</v>
      </c>
    </row>
    <row r="33" spans="1:6" ht="12.75">
      <c r="A33" s="49">
        <v>4214</v>
      </c>
      <c r="B33" s="230" t="s">
        <v>363</v>
      </c>
      <c r="C33" s="231" t="s">
        <v>364</v>
      </c>
      <c r="D33" s="214">
        <f t="shared" si="0"/>
        <v>2708.8</v>
      </c>
      <c r="E33" s="283">
        <f>'[1]hatvac3'!$D$21</f>
        <v>2708.8</v>
      </c>
      <c r="F33" s="229" t="s">
        <v>66</v>
      </c>
    </row>
    <row r="34" spans="1:6" ht="12.75">
      <c r="A34" s="49">
        <v>4215</v>
      </c>
      <c r="B34" s="230" t="s">
        <v>365</v>
      </c>
      <c r="C34" s="231" t="s">
        <v>366</v>
      </c>
      <c r="D34" s="214">
        <f t="shared" si="0"/>
        <v>470</v>
      </c>
      <c r="E34" s="283">
        <f>'[1]hatvac3'!$D$22</f>
        <v>470</v>
      </c>
      <c r="F34" s="229" t="s">
        <v>66</v>
      </c>
    </row>
    <row r="35" spans="1:6" ht="17.25" customHeight="1">
      <c r="A35" s="49">
        <v>4216</v>
      </c>
      <c r="B35" s="230" t="s">
        <v>367</v>
      </c>
      <c r="C35" s="231" t="s">
        <v>368</v>
      </c>
      <c r="D35" s="214">
        <f t="shared" si="0"/>
        <v>0</v>
      </c>
      <c r="E35" s="283">
        <v>0</v>
      </c>
      <c r="F35" s="229" t="s">
        <v>66</v>
      </c>
    </row>
    <row r="36" spans="1:6" ht="12.75">
      <c r="A36" s="49">
        <v>4217</v>
      </c>
      <c r="B36" s="230" t="s">
        <v>369</v>
      </c>
      <c r="C36" s="231" t="s">
        <v>370</v>
      </c>
      <c r="D36" s="214">
        <f t="shared" si="0"/>
        <v>552</v>
      </c>
      <c r="E36" s="283">
        <f>'[1]hatvac3'!$D$24</f>
        <v>552</v>
      </c>
      <c r="F36" s="229" t="s">
        <v>66</v>
      </c>
    </row>
    <row r="37" spans="1:6" ht="21">
      <c r="A37" s="49">
        <v>4220</v>
      </c>
      <c r="B37" s="232" t="s">
        <v>371</v>
      </c>
      <c r="C37" s="227" t="s">
        <v>263</v>
      </c>
      <c r="D37" s="283">
        <f>SUM(D39:D41)</f>
        <v>3366</v>
      </c>
      <c r="E37" s="283">
        <f>SUM(E39:E41)</f>
        <v>3366</v>
      </c>
      <c r="F37" s="229" t="s">
        <v>66</v>
      </c>
    </row>
    <row r="38" spans="1:6" ht="12.75">
      <c r="A38" s="49"/>
      <c r="B38" s="225" t="s">
        <v>71</v>
      </c>
      <c r="C38" s="227"/>
      <c r="D38" s="283"/>
      <c r="E38" s="283"/>
      <c r="F38" s="229"/>
    </row>
    <row r="39" spans="1:6" ht="12.75">
      <c r="A39" s="49">
        <v>4221</v>
      </c>
      <c r="B39" s="230" t="s">
        <v>372</v>
      </c>
      <c r="C39" s="101">
        <v>4221</v>
      </c>
      <c r="D39" s="214">
        <f>SUM(E39:F39)</f>
        <v>1866</v>
      </c>
      <c r="E39" s="283">
        <f>'[1]hatvac3'!$D$26</f>
        <v>1866</v>
      </c>
      <c r="F39" s="229" t="s">
        <v>66</v>
      </c>
    </row>
    <row r="40" spans="1:6" ht="12.75">
      <c r="A40" s="49">
        <v>4222</v>
      </c>
      <c r="B40" s="230" t="s">
        <v>373</v>
      </c>
      <c r="C40" s="231" t="s">
        <v>374</v>
      </c>
      <c r="D40" s="214">
        <f>SUM(E40:F40)</f>
        <v>1500</v>
      </c>
      <c r="E40" s="283">
        <f>'[1]hatvac3'!$D$27</f>
        <v>1500</v>
      </c>
      <c r="F40" s="229" t="s">
        <v>66</v>
      </c>
    </row>
    <row r="41" spans="1:6" ht="12.75">
      <c r="A41" s="49">
        <v>4223</v>
      </c>
      <c r="B41" s="230" t="s">
        <v>375</v>
      </c>
      <c r="C41" s="231" t="s">
        <v>376</v>
      </c>
      <c r="D41" s="214">
        <f>SUM(E41:F41)</f>
        <v>0</v>
      </c>
      <c r="E41" s="283">
        <v>0</v>
      </c>
      <c r="F41" s="229" t="s">
        <v>66</v>
      </c>
    </row>
    <row r="42" spans="1:6" ht="42">
      <c r="A42" s="49">
        <v>4230</v>
      </c>
      <c r="B42" s="232" t="s">
        <v>377</v>
      </c>
      <c r="C42" s="227" t="s">
        <v>263</v>
      </c>
      <c r="D42" s="283">
        <f>SUM(D44:D51)</f>
        <v>9917</v>
      </c>
      <c r="E42" s="283">
        <f>SUM(E44:E51)</f>
        <v>9917</v>
      </c>
      <c r="F42" s="229" t="s">
        <v>66</v>
      </c>
    </row>
    <row r="43" spans="1:6" ht="12.75">
      <c r="A43" s="49"/>
      <c r="B43" s="225" t="s">
        <v>71</v>
      </c>
      <c r="C43" s="227"/>
      <c r="D43" s="283"/>
      <c r="E43" s="283"/>
      <c r="F43" s="229"/>
    </row>
    <row r="44" spans="1:6" ht="12.75">
      <c r="A44" s="49">
        <v>4231</v>
      </c>
      <c r="B44" s="230" t="s">
        <v>378</v>
      </c>
      <c r="C44" s="231" t="s">
        <v>379</v>
      </c>
      <c r="D44" s="214">
        <f>SUM(E44:F44)</f>
        <v>0</v>
      </c>
      <c r="E44" s="283">
        <v>0</v>
      </c>
      <c r="F44" s="229" t="s">
        <v>66</v>
      </c>
    </row>
    <row r="45" spans="1:6" ht="12.75">
      <c r="A45" s="49">
        <v>4232</v>
      </c>
      <c r="B45" s="230" t="s">
        <v>380</v>
      </c>
      <c r="C45" s="231" t="s">
        <v>381</v>
      </c>
      <c r="D45" s="214">
        <f aca="true" t="shared" si="1" ref="D45:D51">SUM(E45:F45)</f>
        <v>892</v>
      </c>
      <c r="E45" s="283">
        <f>'[1]hatvac3'!$D$31</f>
        <v>892</v>
      </c>
      <c r="F45" s="229" t="s">
        <v>66</v>
      </c>
    </row>
    <row r="46" spans="1:6" ht="21">
      <c r="A46" s="49">
        <v>4233</v>
      </c>
      <c r="B46" s="230" t="s">
        <v>382</v>
      </c>
      <c r="C46" s="231" t="s">
        <v>383</v>
      </c>
      <c r="D46" s="214">
        <f t="shared" si="1"/>
        <v>364</v>
      </c>
      <c r="E46" s="283">
        <f>'[1]hatvac3'!$D$32</f>
        <v>364</v>
      </c>
      <c r="F46" s="229" t="s">
        <v>66</v>
      </c>
    </row>
    <row r="47" spans="1:6" ht="12.75">
      <c r="A47" s="49">
        <v>4234</v>
      </c>
      <c r="B47" s="230" t="s">
        <v>384</v>
      </c>
      <c r="C47" s="231" t="s">
        <v>385</v>
      </c>
      <c r="D47" s="214">
        <f t="shared" si="1"/>
        <v>681</v>
      </c>
      <c r="E47" s="283">
        <f>'[1]hatvac3'!$D$33</f>
        <v>681</v>
      </c>
      <c r="F47" s="229" t="s">
        <v>66</v>
      </c>
    </row>
    <row r="48" spans="1:6" ht="12.75">
      <c r="A48" s="49">
        <v>4235</v>
      </c>
      <c r="B48" s="233" t="s">
        <v>386</v>
      </c>
      <c r="C48" s="226">
        <v>4235</v>
      </c>
      <c r="D48" s="214">
        <f t="shared" si="1"/>
        <v>0</v>
      </c>
      <c r="E48" s="283">
        <v>0</v>
      </c>
      <c r="F48" s="229" t="s">
        <v>66</v>
      </c>
    </row>
    <row r="49" spans="1:6" ht="12.75">
      <c r="A49" s="49">
        <v>4236</v>
      </c>
      <c r="B49" s="230" t="s">
        <v>387</v>
      </c>
      <c r="C49" s="231" t="s">
        <v>388</v>
      </c>
      <c r="D49" s="214">
        <f t="shared" si="1"/>
        <v>900</v>
      </c>
      <c r="E49" s="283">
        <f>'[1]hatvac3'!$D$35</f>
        <v>900</v>
      </c>
      <c r="F49" s="229" t="s">
        <v>66</v>
      </c>
    </row>
    <row r="50" spans="1:6" ht="12.75">
      <c r="A50" s="49">
        <v>4237</v>
      </c>
      <c r="B50" s="230" t="s">
        <v>389</v>
      </c>
      <c r="C50" s="231" t="s">
        <v>390</v>
      </c>
      <c r="D50" s="214">
        <f t="shared" si="1"/>
        <v>4440</v>
      </c>
      <c r="E50" s="283">
        <f>'[1]hatvac3'!$D$36</f>
        <v>4440</v>
      </c>
      <c r="F50" s="229" t="s">
        <v>66</v>
      </c>
    </row>
    <row r="51" spans="1:6" ht="12.75">
      <c r="A51" s="49">
        <v>4238</v>
      </c>
      <c r="B51" s="230" t="s">
        <v>391</v>
      </c>
      <c r="C51" s="231" t="s">
        <v>392</v>
      </c>
      <c r="D51" s="214">
        <f t="shared" si="1"/>
        <v>2640</v>
      </c>
      <c r="E51" s="283">
        <f>'[1]hatvac3'!$D$37</f>
        <v>2640</v>
      </c>
      <c r="F51" s="229" t="s">
        <v>66</v>
      </c>
    </row>
    <row r="52" spans="1:6" ht="21">
      <c r="A52" s="49">
        <v>4240</v>
      </c>
      <c r="B52" s="232" t="s">
        <v>393</v>
      </c>
      <c r="C52" s="227" t="s">
        <v>263</v>
      </c>
      <c r="D52" s="283">
        <f>SUM(D54)</f>
        <v>990</v>
      </c>
      <c r="E52" s="283">
        <f>SUM(E54)</f>
        <v>990</v>
      </c>
      <c r="F52" s="229" t="s">
        <v>66</v>
      </c>
    </row>
    <row r="53" spans="1:6" ht="12.75">
      <c r="A53" s="49"/>
      <c r="B53" s="225" t="s">
        <v>71</v>
      </c>
      <c r="C53" s="227"/>
      <c r="D53" s="283"/>
      <c r="E53" s="283"/>
      <c r="F53" s="229"/>
    </row>
    <row r="54" spans="1:6" ht="12.75">
      <c r="A54" s="49">
        <v>4241</v>
      </c>
      <c r="B54" s="230" t="s">
        <v>394</v>
      </c>
      <c r="C54" s="231" t="s">
        <v>395</v>
      </c>
      <c r="D54" s="214">
        <f>SUM(E54:F54)</f>
        <v>990</v>
      </c>
      <c r="E54" s="283">
        <f>'[1]hatvac3'!$D$39</f>
        <v>990</v>
      </c>
      <c r="F54" s="229" t="s">
        <v>66</v>
      </c>
    </row>
    <row r="55" spans="1:6" ht="28.5" customHeight="1">
      <c r="A55" s="49">
        <v>4250</v>
      </c>
      <c r="B55" s="232" t="s">
        <v>396</v>
      </c>
      <c r="C55" s="227" t="s">
        <v>263</v>
      </c>
      <c r="D55" s="283">
        <f>SUM(D57:D58)</f>
        <v>11371.4</v>
      </c>
      <c r="E55" s="283">
        <f>SUM(E57:E58)</f>
        <v>11371.4</v>
      </c>
      <c r="F55" s="229" t="s">
        <v>66</v>
      </c>
    </row>
    <row r="56" spans="1:6" ht="12.75">
      <c r="A56" s="49"/>
      <c r="B56" s="225" t="s">
        <v>71</v>
      </c>
      <c r="C56" s="227"/>
      <c r="D56" s="283"/>
      <c r="E56" s="283"/>
      <c r="F56" s="229"/>
    </row>
    <row r="57" spans="1:6" ht="21">
      <c r="A57" s="49">
        <v>4251</v>
      </c>
      <c r="B57" s="230" t="s">
        <v>397</v>
      </c>
      <c r="C57" s="231" t="s">
        <v>398</v>
      </c>
      <c r="D57" s="214">
        <f>SUM(E57:F57)</f>
        <v>9391.4</v>
      </c>
      <c r="E57" s="283">
        <f>'[1]hatvac3'!$D$41</f>
        <v>9391.4</v>
      </c>
      <c r="F57" s="229" t="s">
        <v>66</v>
      </c>
    </row>
    <row r="58" spans="1:6" ht="21">
      <c r="A58" s="49">
        <v>4252</v>
      </c>
      <c r="B58" s="230" t="s">
        <v>399</v>
      </c>
      <c r="C58" s="231" t="s">
        <v>400</v>
      </c>
      <c r="D58" s="214">
        <f>SUM(E58:F58)</f>
        <v>1980</v>
      </c>
      <c r="E58" s="283">
        <f>'[1]hatvac3'!$D$42</f>
        <v>1980</v>
      </c>
      <c r="F58" s="229" t="s">
        <v>66</v>
      </c>
    </row>
    <row r="59" spans="1:6" ht="31.5">
      <c r="A59" s="49">
        <v>4260</v>
      </c>
      <c r="B59" s="232" t="s">
        <v>401</v>
      </c>
      <c r="C59" s="227" t="s">
        <v>263</v>
      </c>
      <c r="D59" s="283">
        <f>SUM(D61:D68)</f>
        <v>9890</v>
      </c>
      <c r="E59" s="283">
        <f>SUM(E61:E68)</f>
        <v>9890</v>
      </c>
      <c r="F59" s="229" t="s">
        <v>66</v>
      </c>
    </row>
    <row r="60" spans="1:6" ht="12.75">
      <c r="A60" s="49"/>
      <c r="B60" s="225" t="s">
        <v>71</v>
      </c>
      <c r="C60" s="227"/>
      <c r="D60" s="283"/>
      <c r="E60" s="283"/>
      <c r="F60" s="229"/>
    </row>
    <row r="61" spans="1:6" ht="12.75">
      <c r="A61" s="49">
        <v>4261</v>
      </c>
      <c r="B61" s="230" t="s">
        <v>402</v>
      </c>
      <c r="C61" s="231" t="s">
        <v>403</v>
      </c>
      <c r="D61" s="214">
        <f aca="true" t="shared" si="2" ref="D61:D68">SUM(E61:F61)</f>
        <v>966</v>
      </c>
      <c r="E61" s="283">
        <f>'[1]hatvac3'!$D$44</f>
        <v>966</v>
      </c>
      <c r="F61" s="229" t="s">
        <v>66</v>
      </c>
    </row>
    <row r="62" spans="1:6" ht="12.75">
      <c r="A62" s="49">
        <v>4262</v>
      </c>
      <c r="B62" s="230" t="s">
        <v>404</v>
      </c>
      <c r="C62" s="231" t="s">
        <v>405</v>
      </c>
      <c r="D62" s="214">
        <f t="shared" si="2"/>
        <v>480</v>
      </c>
      <c r="E62" s="283">
        <f>'[1]hatvac3'!$D$45</f>
        <v>480</v>
      </c>
      <c r="F62" s="229" t="s">
        <v>66</v>
      </c>
    </row>
    <row r="63" spans="1:6" ht="21">
      <c r="A63" s="49">
        <v>4263</v>
      </c>
      <c r="B63" s="230" t="s">
        <v>406</v>
      </c>
      <c r="C63" s="231" t="s">
        <v>407</v>
      </c>
      <c r="D63" s="214">
        <f t="shared" si="2"/>
        <v>432</v>
      </c>
      <c r="E63" s="283">
        <f>'[1]hatvac3'!$D$46</f>
        <v>432</v>
      </c>
      <c r="F63" s="229" t="s">
        <v>66</v>
      </c>
    </row>
    <row r="64" spans="1:6" ht="12.75">
      <c r="A64" s="49">
        <v>4264</v>
      </c>
      <c r="B64" s="230" t="s">
        <v>408</v>
      </c>
      <c r="C64" s="231" t="s">
        <v>409</v>
      </c>
      <c r="D64" s="214">
        <f t="shared" si="2"/>
        <v>6236</v>
      </c>
      <c r="E64" s="283">
        <f>'[1]hatvac3'!$D$47</f>
        <v>6236</v>
      </c>
      <c r="F64" s="229" t="s">
        <v>66</v>
      </c>
    </row>
    <row r="65" spans="1:6" ht="21">
      <c r="A65" s="49">
        <v>4265</v>
      </c>
      <c r="B65" s="234" t="s">
        <v>410</v>
      </c>
      <c r="C65" s="231" t="s">
        <v>411</v>
      </c>
      <c r="D65" s="214">
        <f t="shared" si="2"/>
        <v>0</v>
      </c>
      <c r="E65" s="283">
        <f>'[1]hatvac3'!$D$48</f>
        <v>0</v>
      </c>
      <c r="F65" s="229" t="s">
        <v>66</v>
      </c>
    </row>
    <row r="66" spans="1:6" ht="12.75">
      <c r="A66" s="49">
        <v>4266</v>
      </c>
      <c r="B66" s="230" t="s">
        <v>412</v>
      </c>
      <c r="C66" s="231" t="s">
        <v>413</v>
      </c>
      <c r="D66" s="214">
        <f t="shared" si="2"/>
        <v>120</v>
      </c>
      <c r="E66" s="283">
        <f>'[1]hatvac3'!$D$49</f>
        <v>120</v>
      </c>
      <c r="F66" s="229" t="s">
        <v>66</v>
      </c>
    </row>
    <row r="67" spans="1:6" ht="12.75">
      <c r="A67" s="49">
        <v>4267</v>
      </c>
      <c r="B67" s="230" t="s">
        <v>414</v>
      </c>
      <c r="C67" s="231" t="s">
        <v>415</v>
      </c>
      <c r="D67" s="214">
        <f t="shared" si="2"/>
        <v>948</v>
      </c>
      <c r="E67" s="283">
        <f>'[1]hatvac3'!$D$50</f>
        <v>948</v>
      </c>
      <c r="F67" s="229" t="s">
        <v>66</v>
      </c>
    </row>
    <row r="68" spans="1:8" ht="12.75">
      <c r="A68" s="49">
        <v>4268</v>
      </c>
      <c r="B68" s="230" t="s">
        <v>416</v>
      </c>
      <c r="C68" s="231" t="s">
        <v>417</v>
      </c>
      <c r="D68" s="214">
        <f t="shared" si="2"/>
        <v>708</v>
      </c>
      <c r="E68" s="283">
        <f>'[1]hatvac3'!$D$51</f>
        <v>708</v>
      </c>
      <c r="F68" s="229" t="s">
        <v>66</v>
      </c>
      <c r="H68" s="284"/>
    </row>
    <row r="69" spans="1:6" ht="11.25" customHeight="1">
      <c r="A69" s="49">
        <v>4300</v>
      </c>
      <c r="B69" s="232" t="s">
        <v>321</v>
      </c>
      <c r="C69" s="227" t="s">
        <v>263</v>
      </c>
      <c r="D69" s="305">
        <f>SUM(D71,D75,D79)</f>
        <v>0</v>
      </c>
      <c r="E69" s="305">
        <f>SUM(E71,E75,E79)</f>
        <v>0</v>
      </c>
      <c r="F69" s="305" t="s">
        <v>66</v>
      </c>
    </row>
    <row r="70" spans="1:6" ht="12.75">
      <c r="A70" s="49"/>
      <c r="B70" s="225" t="s">
        <v>262</v>
      </c>
      <c r="C70" s="223"/>
      <c r="D70" s="283"/>
      <c r="E70" s="283"/>
      <c r="F70" s="283"/>
    </row>
    <row r="71" spans="1:6" ht="12.75">
      <c r="A71" s="49">
        <v>4310</v>
      </c>
      <c r="B71" s="232" t="s">
        <v>418</v>
      </c>
      <c r="C71" s="227" t="s">
        <v>263</v>
      </c>
      <c r="D71" s="283">
        <f>SUM(D73:D74)</f>
        <v>0</v>
      </c>
      <c r="E71" s="283">
        <f>SUM(E73:E74)</f>
        <v>0</v>
      </c>
      <c r="F71" s="283" t="s">
        <v>719</v>
      </c>
    </row>
    <row r="72" spans="1:6" ht="12.75">
      <c r="A72" s="49"/>
      <c r="B72" s="225" t="s">
        <v>71</v>
      </c>
      <c r="C72" s="227"/>
      <c r="D72" s="283"/>
      <c r="E72" s="283"/>
      <c r="F72" s="229"/>
    </row>
    <row r="73" spans="1:6" ht="12.75">
      <c r="A73" s="49">
        <v>4311</v>
      </c>
      <c r="B73" s="230" t="s">
        <v>419</v>
      </c>
      <c r="C73" s="231" t="s">
        <v>420</v>
      </c>
      <c r="D73" s="214">
        <f>SUM(E73:F73)</f>
        <v>0</v>
      </c>
      <c r="E73" s="283">
        <v>0</v>
      </c>
      <c r="F73" s="229" t="s">
        <v>66</v>
      </c>
    </row>
    <row r="74" spans="1:6" ht="12.75">
      <c r="A74" s="49">
        <v>4312</v>
      </c>
      <c r="B74" s="230" t="s">
        <v>421</v>
      </c>
      <c r="C74" s="231" t="s">
        <v>422</v>
      </c>
      <c r="D74" s="214">
        <f>SUM(E74:F74)</f>
        <v>0</v>
      </c>
      <c r="E74" s="283">
        <v>0</v>
      </c>
      <c r="F74" s="229" t="s">
        <v>66</v>
      </c>
    </row>
    <row r="75" spans="1:6" ht="12.75">
      <c r="A75" s="49">
        <v>4320</v>
      </c>
      <c r="B75" s="232" t="s">
        <v>322</v>
      </c>
      <c r="C75" s="227" t="s">
        <v>263</v>
      </c>
      <c r="D75" s="283">
        <f>SUM(D77:D78)</f>
        <v>0</v>
      </c>
      <c r="E75" s="283">
        <f>SUM(E77:E78)</f>
        <v>0</v>
      </c>
      <c r="F75" s="283" t="s">
        <v>719</v>
      </c>
    </row>
    <row r="76" spans="1:6" ht="12.75">
      <c r="A76" s="49"/>
      <c r="B76" s="225" t="s">
        <v>71</v>
      </c>
      <c r="C76" s="227"/>
      <c r="D76" s="283"/>
      <c r="E76" s="283"/>
      <c r="F76" s="229"/>
    </row>
    <row r="77" spans="1:6" ht="15.75" customHeight="1">
      <c r="A77" s="49">
        <v>4321</v>
      </c>
      <c r="B77" s="230" t="s">
        <v>423</v>
      </c>
      <c r="C77" s="231" t="s">
        <v>424</v>
      </c>
      <c r="D77" s="214">
        <f>SUM(E77:F77)</f>
        <v>0</v>
      </c>
      <c r="E77" s="283">
        <v>0</v>
      </c>
      <c r="F77" s="229" t="s">
        <v>66</v>
      </c>
    </row>
    <row r="78" spans="1:6" ht="12.75">
      <c r="A78" s="49">
        <v>4322</v>
      </c>
      <c r="B78" s="230" t="s">
        <v>425</v>
      </c>
      <c r="C78" s="231" t="s">
        <v>426</v>
      </c>
      <c r="D78" s="214">
        <f>SUM(E78:F78)</f>
        <v>0</v>
      </c>
      <c r="E78" s="283">
        <v>0</v>
      </c>
      <c r="F78" s="229" t="s">
        <v>66</v>
      </c>
    </row>
    <row r="79" spans="1:6" ht="21">
      <c r="A79" s="49">
        <v>4330</v>
      </c>
      <c r="B79" s="232" t="s">
        <v>427</v>
      </c>
      <c r="C79" s="227" t="s">
        <v>263</v>
      </c>
      <c r="D79" s="283">
        <f>SUM(D81:D83)</f>
        <v>0</v>
      </c>
      <c r="E79" s="283">
        <f>SUM(E81:E83)</f>
        <v>0</v>
      </c>
      <c r="F79" s="229" t="s">
        <v>66</v>
      </c>
    </row>
    <row r="80" spans="1:6" ht="12.75">
      <c r="A80" s="49"/>
      <c r="B80" s="225" t="s">
        <v>71</v>
      </c>
      <c r="C80" s="227"/>
      <c r="D80" s="283"/>
      <c r="E80" s="283"/>
      <c r="F80" s="229"/>
    </row>
    <row r="81" spans="1:6" ht="12.75">
      <c r="A81" s="49">
        <v>4331</v>
      </c>
      <c r="B81" s="230" t="s">
        <v>428</v>
      </c>
      <c r="C81" s="231" t="s">
        <v>429</v>
      </c>
      <c r="D81" s="214">
        <f>SUM(E81:F81)</f>
        <v>0</v>
      </c>
      <c r="E81" s="283">
        <v>0</v>
      </c>
      <c r="F81" s="229" t="s">
        <v>66</v>
      </c>
    </row>
    <row r="82" spans="1:6" ht="12.75">
      <c r="A82" s="49">
        <v>4332</v>
      </c>
      <c r="B82" s="230" t="s">
        <v>430</v>
      </c>
      <c r="C82" s="231" t="s">
        <v>431</v>
      </c>
      <c r="D82" s="214">
        <f>SUM(E82:F82)</f>
        <v>0</v>
      </c>
      <c r="E82" s="283">
        <v>0</v>
      </c>
      <c r="F82" s="229" t="s">
        <v>66</v>
      </c>
    </row>
    <row r="83" spans="1:6" ht="12.75">
      <c r="A83" s="49">
        <v>4333</v>
      </c>
      <c r="B83" s="230" t="s">
        <v>432</v>
      </c>
      <c r="C83" s="231" t="s">
        <v>433</v>
      </c>
      <c r="D83" s="214">
        <f>SUM(E83:F83)</f>
        <v>0</v>
      </c>
      <c r="E83" s="283">
        <v>0</v>
      </c>
      <c r="F83" s="229" t="s">
        <v>66</v>
      </c>
    </row>
    <row r="84" spans="1:6" ht="12.75">
      <c r="A84" s="49">
        <v>4400</v>
      </c>
      <c r="B84" s="230" t="s">
        <v>323</v>
      </c>
      <c r="C84" s="227" t="s">
        <v>263</v>
      </c>
      <c r="D84" s="305">
        <f>SUM(D86,D90)</f>
        <v>39774.8</v>
      </c>
      <c r="E84" s="305">
        <f>SUM(E86,E90)</f>
        <v>39774.8</v>
      </c>
      <c r="F84" s="305" t="s">
        <v>66</v>
      </c>
    </row>
    <row r="85" spans="1:6" ht="12.75">
      <c r="A85" s="49"/>
      <c r="B85" s="225" t="s">
        <v>262</v>
      </c>
      <c r="C85" s="223"/>
      <c r="D85" s="283"/>
      <c r="E85" s="283"/>
      <c r="F85" s="283"/>
    </row>
    <row r="86" spans="1:6" ht="21">
      <c r="A86" s="49">
        <v>4410</v>
      </c>
      <c r="B86" s="232" t="s">
        <v>434</v>
      </c>
      <c r="C86" s="227" t="s">
        <v>263</v>
      </c>
      <c r="D86" s="283">
        <f>SUM(D88:D89)</f>
        <v>39774.8</v>
      </c>
      <c r="E86" s="283">
        <f>SUM(E88:E89)</f>
        <v>39774.8</v>
      </c>
      <c r="F86" s="283" t="s">
        <v>719</v>
      </c>
    </row>
    <row r="87" spans="1:6" ht="12.75">
      <c r="A87" s="49"/>
      <c r="B87" s="225" t="s">
        <v>71</v>
      </c>
      <c r="C87" s="227"/>
      <c r="D87" s="283"/>
      <c r="E87" s="283"/>
      <c r="F87" s="229"/>
    </row>
    <row r="88" spans="1:7" ht="21">
      <c r="A88" s="49">
        <v>4411</v>
      </c>
      <c r="B88" s="230" t="s">
        <v>435</v>
      </c>
      <c r="C88" s="231" t="s">
        <v>436</v>
      </c>
      <c r="D88" s="214">
        <f>SUM(E88:F88)</f>
        <v>39774.8</v>
      </c>
      <c r="E88" s="283">
        <f>'[1]hatvac3'!$D$65</f>
        <v>39774.8</v>
      </c>
      <c r="F88" s="229" t="s">
        <v>66</v>
      </c>
      <c r="G88" s="284"/>
    </row>
    <row r="89" spans="1:6" ht="21">
      <c r="A89" s="49">
        <v>4412</v>
      </c>
      <c r="B89" s="230" t="s">
        <v>437</v>
      </c>
      <c r="C89" s="231" t="s">
        <v>438</v>
      </c>
      <c r="D89" s="214">
        <f>SUM(E89:F89)</f>
        <v>0</v>
      </c>
      <c r="E89" s="283">
        <f>'[1]hatvac3'!$D$66</f>
        <v>0</v>
      </c>
      <c r="F89" s="229" t="s">
        <v>66</v>
      </c>
    </row>
    <row r="90" spans="1:6" ht="21">
      <c r="A90" s="49">
        <v>4420</v>
      </c>
      <c r="B90" s="232" t="s">
        <v>324</v>
      </c>
      <c r="C90" s="227" t="s">
        <v>263</v>
      </c>
      <c r="D90" s="283">
        <f>SUM(D92:D93)</f>
        <v>0</v>
      </c>
      <c r="E90" s="283">
        <f>SUM(E92:E93)</f>
        <v>0</v>
      </c>
      <c r="F90" s="283" t="s">
        <v>719</v>
      </c>
    </row>
    <row r="91" spans="1:6" ht="12.75">
      <c r="A91" s="49"/>
      <c r="B91" s="225" t="s">
        <v>71</v>
      </c>
      <c r="C91" s="227"/>
      <c r="D91" s="283"/>
      <c r="E91" s="283"/>
      <c r="F91" s="229"/>
    </row>
    <row r="92" spans="1:6" ht="21">
      <c r="A92" s="49">
        <v>4421</v>
      </c>
      <c r="B92" s="230" t="s">
        <v>503</v>
      </c>
      <c r="C92" s="231" t="s">
        <v>439</v>
      </c>
      <c r="D92" s="214">
        <f>SUM(E92:F92)</f>
        <v>0</v>
      </c>
      <c r="E92" s="283">
        <v>0</v>
      </c>
      <c r="F92" s="229" t="s">
        <v>66</v>
      </c>
    </row>
    <row r="93" spans="1:6" ht="21">
      <c r="A93" s="49">
        <v>4422</v>
      </c>
      <c r="B93" s="230" t="s">
        <v>440</v>
      </c>
      <c r="C93" s="231" t="s">
        <v>441</v>
      </c>
      <c r="D93" s="214">
        <f>SUM(E93:F93)</f>
        <v>0</v>
      </c>
      <c r="E93" s="283">
        <v>0</v>
      </c>
      <c r="F93" s="229" t="s">
        <v>66</v>
      </c>
    </row>
    <row r="94" spans="1:6" ht="21">
      <c r="A94" s="49">
        <v>4500</v>
      </c>
      <c r="B94" s="234" t="s">
        <v>442</v>
      </c>
      <c r="C94" s="227" t="s">
        <v>263</v>
      </c>
      <c r="D94" s="305">
        <f>SUM(D96,D100,D104,D116)</f>
        <v>185830.40000000002</v>
      </c>
      <c r="E94" s="305">
        <f>SUM(E96,E100,E104,E116)</f>
        <v>185830.40000000002</v>
      </c>
      <c r="F94" s="305" t="s">
        <v>66</v>
      </c>
    </row>
    <row r="95" spans="1:6" ht="12.75">
      <c r="A95" s="49"/>
      <c r="B95" s="225" t="s">
        <v>262</v>
      </c>
      <c r="C95" s="223"/>
      <c r="D95" s="283"/>
      <c r="E95" s="283"/>
      <c r="F95" s="283"/>
    </row>
    <row r="96" spans="1:6" ht="21">
      <c r="A96" s="49">
        <v>4510</v>
      </c>
      <c r="B96" s="235" t="s">
        <v>443</v>
      </c>
      <c r="C96" s="227" t="s">
        <v>263</v>
      </c>
      <c r="D96" s="283">
        <f>SUM(D98:D99)</f>
        <v>0</v>
      </c>
      <c r="E96" s="283">
        <f>SUM(E98:E99)</f>
        <v>0</v>
      </c>
      <c r="F96" s="283" t="s">
        <v>719</v>
      </c>
    </row>
    <row r="97" spans="1:6" ht="12.75">
      <c r="A97" s="49"/>
      <c r="B97" s="225" t="s">
        <v>71</v>
      </c>
      <c r="C97" s="227"/>
      <c r="D97" s="283"/>
      <c r="E97" s="283"/>
      <c r="F97" s="229"/>
    </row>
    <row r="98" spans="1:6" ht="21">
      <c r="A98" s="49">
        <v>4511</v>
      </c>
      <c r="B98" s="236" t="s">
        <v>325</v>
      </c>
      <c r="C98" s="231" t="s">
        <v>444</v>
      </c>
      <c r="D98" s="214">
        <f>SUM(E98:F98)</f>
        <v>0</v>
      </c>
      <c r="E98" s="286">
        <v>0</v>
      </c>
      <c r="F98" s="229" t="s">
        <v>66</v>
      </c>
    </row>
    <row r="99" spans="1:6" ht="21">
      <c r="A99" s="49">
        <v>4512</v>
      </c>
      <c r="B99" s="230" t="s">
        <v>445</v>
      </c>
      <c r="C99" s="231" t="s">
        <v>446</v>
      </c>
      <c r="D99" s="214">
        <f>SUM(E99:F99)</f>
        <v>0</v>
      </c>
      <c r="E99" s="286">
        <v>0</v>
      </c>
      <c r="F99" s="229" t="s">
        <v>66</v>
      </c>
    </row>
    <row r="100" spans="1:6" ht="21">
      <c r="A100" s="49">
        <v>4520</v>
      </c>
      <c r="B100" s="235" t="s">
        <v>447</v>
      </c>
      <c r="C100" s="227" t="s">
        <v>263</v>
      </c>
      <c r="D100" s="283">
        <f>SUM(D102:D103)</f>
        <v>0</v>
      </c>
      <c r="E100" s="283">
        <f>SUM(E102:E103)</f>
        <v>0</v>
      </c>
      <c r="F100" s="283" t="s">
        <v>719</v>
      </c>
    </row>
    <row r="101" spans="1:6" ht="12.75">
      <c r="A101" s="49"/>
      <c r="B101" s="225" t="s">
        <v>71</v>
      </c>
      <c r="C101" s="227"/>
      <c r="D101" s="283"/>
      <c r="E101" s="283"/>
      <c r="F101" s="229"/>
    </row>
    <row r="102" spans="1:6" ht="24.75" customHeight="1">
      <c r="A102" s="49">
        <v>4521</v>
      </c>
      <c r="B102" s="230" t="s">
        <v>448</v>
      </c>
      <c r="C102" s="231" t="s">
        <v>449</v>
      </c>
      <c r="D102" s="214">
        <f>SUM(E102:F102)</f>
        <v>0</v>
      </c>
      <c r="E102" s="283">
        <v>0</v>
      </c>
      <c r="F102" s="229" t="s">
        <v>66</v>
      </c>
    </row>
    <row r="103" spans="1:6" ht="21">
      <c r="A103" s="49">
        <v>4522</v>
      </c>
      <c r="B103" s="230" t="s">
        <v>450</v>
      </c>
      <c r="C103" s="231" t="s">
        <v>451</v>
      </c>
      <c r="D103" s="214">
        <f>SUM(E103:F103)</f>
        <v>0</v>
      </c>
      <c r="E103" s="270">
        <v>0</v>
      </c>
      <c r="F103" s="229" t="s">
        <v>66</v>
      </c>
    </row>
    <row r="104" spans="1:6" ht="27.75" customHeight="1">
      <c r="A104" s="49">
        <v>4530</v>
      </c>
      <c r="B104" s="235" t="s">
        <v>326</v>
      </c>
      <c r="C104" s="227" t="s">
        <v>263</v>
      </c>
      <c r="D104" s="283">
        <f>SUM(D106:D108)</f>
        <v>185830.40000000002</v>
      </c>
      <c r="E104" s="283">
        <f>SUM(E106:E108)</f>
        <v>185830.40000000002</v>
      </c>
      <c r="F104" s="229" t="s">
        <v>66</v>
      </c>
    </row>
    <row r="105" spans="1:6" ht="12.75">
      <c r="A105" s="49"/>
      <c r="B105" s="225" t="s">
        <v>71</v>
      </c>
      <c r="C105" s="227"/>
      <c r="D105" s="283"/>
      <c r="E105" s="283"/>
      <c r="F105" s="229" t="s">
        <v>66</v>
      </c>
    </row>
    <row r="106" spans="1:6" ht="21" customHeight="1">
      <c r="A106" s="49">
        <v>4531</v>
      </c>
      <c r="B106" s="233" t="s">
        <v>452</v>
      </c>
      <c r="C106" s="231" t="s">
        <v>453</v>
      </c>
      <c r="D106" s="214">
        <f>SUM(E106:F106)</f>
        <v>185830.40000000002</v>
      </c>
      <c r="E106" s="283">
        <f>'[1]hatvac3'!$D$78</f>
        <v>185830.40000000002</v>
      </c>
      <c r="F106" s="229" t="s">
        <v>66</v>
      </c>
    </row>
    <row r="107" spans="1:6" ht="21" customHeight="1">
      <c r="A107" s="49">
        <v>4532</v>
      </c>
      <c r="B107" s="233" t="s">
        <v>454</v>
      </c>
      <c r="C107" s="231" t="s">
        <v>455</v>
      </c>
      <c r="D107" s="214">
        <f>SUM(E107:F107)</f>
        <v>0</v>
      </c>
      <c r="E107" s="283">
        <v>0</v>
      </c>
      <c r="F107" s="229" t="s">
        <v>66</v>
      </c>
    </row>
    <row r="108" spans="1:6" ht="21">
      <c r="A108" s="49">
        <v>4533</v>
      </c>
      <c r="B108" s="233" t="s">
        <v>327</v>
      </c>
      <c r="C108" s="231" t="s">
        <v>456</v>
      </c>
      <c r="D108" s="283">
        <f>E108</f>
        <v>0</v>
      </c>
      <c r="E108" s="283">
        <v>0</v>
      </c>
      <c r="F108" s="229" t="s">
        <v>66</v>
      </c>
    </row>
    <row r="109" spans="1:6" ht="12.75">
      <c r="A109" s="49"/>
      <c r="B109" s="237" t="s">
        <v>262</v>
      </c>
      <c r="C109" s="231"/>
      <c r="D109" s="283"/>
      <c r="E109" s="283"/>
      <c r="F109" s="229" t="s">
        <v>66</v>
      </c>
    </row>
    <row r="110" spans="1:6" ht="21">
      <c r="A110" s="49">
        <v>4534</v>
      </c>
      <c r="B110" s="237" t="s">
        <v>457</v>
      </c>
      <c r="C110" s="231"/>
      <c r="D110" s="283">
        <f>SUM(D112:D113)</f>
        <v>0</v>
      </c>
      <c r="E110" s="283">
        <f>SUM(E112:E113)</f>
        <v>0</v>
      </c>
      <c r="F110" s="229" t="s">
        <v>66</v>
      </c>
    </row>
    <row r="111" spans="1:6" ht="12.75">
      <c r="A111" s="49"/>
      <c r="B111" s="237" t="s">
        <v>458</v>
      </c>
      <c r="C111" s="231"/>
      <c r="D111" s="283"/>
      <c r="E111" s="283"/>
      <c r="F111" s="229" t="s">
        <v>66</v>
      </c>
    </row>
    <row r="112" spans="1:6" ht="12.75" customHeight="1">
      <c r="A112" s="103">
        <v>4535</v>
      </c>
      <c r="B112" s="238" t="s">
        <v>459</v>
      </c>
      <c r="C112" s="231"/>
      <c r="D112" s="214">
        <f>SUM(E112:F112)</f>
        <v>0</v>
      </c>
      <c r="E112" s="283">
        <v>0</v>
      </c>
      <c r="F112" s="229" t="s">
        <v>66</v>
      </c>
    </row>
    <row r="113" spans="1:6" ht="12.75">
      <c r="A113" s="49">
        <v>4536</v>
      </c>
      <c r="B113" s="237" t="s">
        <v>460</v>
      </c>
      <c r="C113" s="231"/>
      <c r="D113" s="214">
        <f>SUM(E113:F113)</f>
        <v>0</v>
      </c>
      <c r="E113" s="283">
        <v>0</v>
      </c>
      <c r="F113" s="229" t="s">
        <v>66</v>
      </c>
    </row>
    <row r="114" spans="1:6" ht="12.75">
      <c r="A114" s="49">
        <v>4537</v>
      </c>
      <c r="B114" s="237" t="s">
        <v>461</v>
      </c>
      <c r="C114" s="231"/>
      <c r="D114" s="214">
        <f>SUM(E114:F114)</f>
        <v>0</v>
      </c>
      <c r="E114" s="283">
        <v>0</v>
      </c>
      <c r="F114" s="229" t="s">
        <v>66</v>
      </c>
    </row>
    <row r="115" spans="1:6" ht="12.75">
      <c r="A115" s="49">
        <v>4538</v>
      </c>
      <c r="B115" s="237" t="s">
        <v>462</v>
      </c>
      <c r="C115" s="231"/>
      <c r="D115" s="214">
        <f>SUM(E115:F115)</f>
        <v>0</v>
      </c>
      <c r="E115" s="283">
        <v>0</v>
      </c>
      <c r="F115" s="229" t="s">
        <v>66</v>
      </c>
    </row>
    <row r="116" spans="1:6" ht="21">
      <c r="A116" s="49">
        <v>4540</v>
      </c>
      <c r="B116" s="235" t="s">
        <v>328</v>
      </c>
      <c r="C116" s="227" t="s">
        <v>263</v>
      </c>
      <c r="D116" s="283">
        <f>SUM(D118:D120)</f>
        <v>0</v>
      </c>
      <c r="E116" s="283">
        <f>SUM(E118:E120)</f>
        <v>0</v>
      </c>
      <c r="F116" s="229" t="s">
        <v>66</v>
      </c>
    </row>
    <row r="117" spans="1:6" ht="12.75">
      <c r="A117" s="49"/>
      <c r="B117" s="225" t="s">
        <v>71</v>
      </c>
      <c r="C117" s="227"/>
      <c r="D117" s="283"/>
      <c r="E117" s="283"/>
      <c r="F117" s="229"/>
    </row>
    <row r="118" spans="1:6" ht="21.75" customHeight="1">
      <c r="A118" s="49">
        <v>4541</v>
      </c>
      <c r="B118" s="233" t="s">
        <v>463</v>
      </c>
      <c r="C118" s="231" t="s">
        <v>464</v>
      </c>
      <c r="D118" s="214">
        <f>SUM(E118:F118)</f>
        <v>0</v>
      </c>
      <c r="E118" s="283">
        <v>0</v>
      </c>
      <c r="F118" s="229" t="s">
        <v>66</v>
      </c>
    </row>
    <row r="119" spans="1:6" ht="21.75" customHeight="1">
      <c r="A119" s="49">
        <v>4542</v>
      </c>
      <c r="B119" s="233" t="s">
        <v>465</v>
      </c>
      <c r="C119" s="231" t="s">
        <v>466</v>
      </c>
      <c r="D119" s="214">
        <f>SUM(E119:F119)</f>
        <v>0</v>
      </c>
      <c r="E119" s="283">
        <v>0</v>
      </c>
      <c r="F119" s="229" t="s">
        <v>66</v>
      </c>
    </row>
    <row r="120" spans="1:6" ht="21">
      <c r="A120" s="49">
        <v>4543</v>
      </c>
      <c r="B120" s="233" t="s">
        <v>329</v>
      </c>
      <c r="C120" s="231" t="s">
        <v>467</v>
      </c>
      <c r="D120" s="283">
        <f>SUM(D122,D126,D127)</f>
        <v>0</v>
      </c>
      <c r="E120" s="283">
        <v>0</v>
      </c>
      <c r="F120" s="229" t="s">
        <v>66</v>
      </c>
    </row>
    <row r="121" spans="1:6" ht="12.75">
      <c r="A121" s="49"/>
      <c r="B121" s="237" t="s">
        <v>262</v>
      </c>
      <c r="C121" s="231"/>
      <c r="D121" s="283"/>
      <c r="E121" s="283"/>
      <c r="F121" s="229"/>
    </row>
    <row r="122" spans="1:6" ht="21">
      <c r="A122" s="49">
        <v>4544</v>
      </c>
      <c r="B122" s="237" t="s">
        <v>468</v>
      </c>
      <c r="C122" s="231"/>
      <c r="D122" s="283">
        <f>SUM(D124:D125)</f>
        <v>0</v>
      </c>
      <c r="E122" s="286">
        <v>0</v>
      </c>
      <c r="F122" s="229" t="s">
        <v>66</v>
      </c>
    </row>
    <row r="123" spans="1:6" ht="12.75">
      <c r="A123" s="49"/>
      <c r="B123" s="237" t="s">
        <v>458</v>
      </c>
      <c r="C123" s="231"/>
      <c r="D123" s="283"/>
      <c r="E123" s="286"/>
      <c r="F123" s="229" t="s">
        <v>66</v>
      </c>
    </row>
    <row r="124" spans="1:6" ht="10.5" customHeight="1">
      <c r="A124" s="103">
        <v>4545</v>
      </c>
      <c r="B124" s="238" t="s">
        <v>459</v>
      </c>
      <c r="C124" s="231"/>
      <c r="D124" s="214">
        <f>SUM(E124:F124)</f>
        <v>0</v>
      </c>
      <c r="E124" s="283">
        <v>0</v>
      </c>
      <c r="F124" s="229" t="s">
        <v>66</v>
      </c>
    </row>
    <row r="125" spans="1:6" ht="12.75">
      <c r="A125" s="49">
        <v>4546</v>
      </c>
      <c r="B125" s="237" t="s">
        <v>469</v>
      </c>
      <c r="C125" s="231"/>
      <c r="D125" s="214">
        <f>SUM(E125:F125)</f>
        <v>0</v>
      </c>
      <c r="E125" s="283">
        <v>0</v>
      </c>
      <c r="F125" s="229" t="s">
        <v>66</v>
      </c>
    </row>
    <row r="126" spans="1:6" ht="12.75">
      <c r="A126" s="49">
        <v>4547</v>
      </c>
      <c r="B126" s="237" t="s">
        <v>461</v>
      </c>
      <c r="C126" s="231"/>
      <c r="D126" s="214">
        <f>SUM(E126:F126)</f>
        <v>0</v>
      </c>
      <c r="E126" s="283">
        <v>0</v>
      </c>
      <c r="F126" s="229" t="s">
        <v>66</v>
      </c>
    </row>
    <row r="127" spans="1:6" ht="12.75">
      <c r="A127" s="49">
        <v>4548</v>
      </c>
      <c r="B127" s="237" t="s">
        <v>462</v>
      </c>
      <c r="C127" s="231"/>
      <c r="D127" s="214">
        <f>SUM(E127:F127)</f>
        <v>0</v>
      </c>
      <c r="E127" s="283">
        <v>0</v>
      </c>
      <c r="F127" s="229" t="s">
        <v>66</v>
      </c>
    </row>
    <row r="128" spans="1:6" ht="21.75" customHeight="1">
      <c r="A128" s="49">
        <v>4600</v>
      </c>
      <c r="B128" s="235" t="s">
        <v>470</v>
      </c>
      <c r="C128" s="227" t="s">
        <v>263</v>
      </c>
      <c r="D128" s="305">
        <f>SUM(D130,D134,D140)</f>
        <v>6600</v>
      </c>
      <c r="E128" s="305">
        <f>SUM(E130,E134,E140)</f>
        <v>6600</v>
      </c>
      <c r="F128" s="305" t="s">
        <v>66</v>
      </c>
    </row>
    <row r="129" spans="1:6" ht="12.75">
      <c r="A129" s="49"/>
      <c r="B129" s="225" t="s">
        <v>262</v>
      </c>
      <c r="C129" s="223"/>
      <c r="D129" s="283"/>
      <c r="E129" s="283"/>
      <c r="F129" s="283"/>
    </row>
    <row r="130" spans="1:6" ht="12.75">
      <c r="A130" s="49">
        <v>4610</v>
      </c>
      <c r="B130" s="239" t="s">
        <v>471</v>
      </c>
      <c r="C130" s="223"/>
      <c r="D130" s="283">
        <f>SUM(D132:D133)</f>
        <v>0</v>
      </c>
      <c r="E130" s="283">
        <f>SUM(E132:E133)</f>
        <v>0</v>
      </c>
      <c r="F130" s="240" t="s">
        <v>719</v>
      </c>
    </row>
    <row r="131" spans="1:6" ht="12.75">
      <c r="A131" s="49"/>
      <c r="B131" s="225" t="s">
        <v>262</v>
      </c>
      <c r="C131" s="223"/>
      <c r="D131" s="283"/>
      <c r="E131" s="283"/>
      <c r="F131" s="229"/>
    </row>
    <row r="132" spans="1:6" ht="21">
      <c r="A132" s="49">
        <v>4610</v>
      </c>
      <c r="B132" s="230" t="s">
        <v>472</v>
      </c>
      <c r="C132" s="223" t="s">
        <v>473</v>
      </c>
      <c r="D132" s="214">
        <f>SUM(E132:F132)</f>
        <v>0</v>
      </c>
      <c r="E132" s="283">
        <v>0</v>
      </c>
      <c r="F132" s="229" t="s">
        <v>66</v>
      </c>
    </row>
    <row r="133" spans="1:6" ht="21">
      <c r="A133" s="49">
        <v>4620</v>
      </c>
      <c r="B133" s="230" t="s">
        <v>474</v>
      </c>
      <c r="C133" s="223" t="s">
        <v>475</v>
      </c>
      <c r="D133" s="214">
        <f>SUM(E133:F133)</f>
        <v>0</v>
      </c>
      <c r="E133" s="283">
        <v>0</v>
      </c>
      <c r="F133" s="229" t="s">
        <v>66</v>
      </c>
    </row>
    <row r="134" spans="1:6" ht="31.5">
      <c r="A134" s="49">
        <v>4630</v>
      </c>
      <c r="B134" s="232" t="s">
        <v>476</v>
      </c>
      <c r="C134" s="227" t="s">
        <v>263</v>
      </c>
      <c r="D134" s="283">
        <f>SUM(D136:D139)</f>
        <v>6600</v>
      </c>
      <c r="E134" s="283">
        <f>SUM(E136:E139)</f>
        <v>6600</v>
      </c>
      <c r="F134" s="229" t="s">
        <v>66</v>
      </c>
    </row>
    <row r="135" spans="1:6" ht="12.75">
      <c r="A135" s="49"/>
      <c r="B135" s="225" t="s">
        <v>71</v>
      </c>
      <c r="C135" s="227"/>
      <c r="D135" s="283"/>
      <c r="E135" s="283"/>
      <c r="F135" s="229"/>
    </row>
    <row r="136" spans="1:6" ht="12.75">
      <c r="A136" s="49">
        <v>4631</v>
      </c>
      <c r="B136" s="230" t="s">
        <v>477</v>
      </c>
      <c r="C136" s="231" t="s">
        <v>478</v>
      </c>
      <c r="D136" s="214">
        <f>SUM(E136:F136)</f>
        <v>1100</v>
      </c>
      <c r="E136" s="283">
        <f>'[1]hatvac3'!$D$100</f>
        <v>1100</v>
      </c>
      <c r="F136" s="229" t="s">
        <v>66</v>
      </c>
    </row>
    <row r="137" spans="1:6" ht="25.5" customHeight="1">
      <c r="A137" s="49">
        <v>4632</v>
      </c>
      <c r="B137" s="230" t="s">
        <v>479</v>
      </c>
      <c r="C137" s="231" t="s">
        <v>480</v>
      </c>
      <c r="D137" s="214">
        <f>SUM(E137:F137)</f>
        <v>1300</v>
      </c>
      <c r="E137" s="283">
        <f>'[1]hatvac3'!$D$101</f>
        <v>1300</v>
      </c>
      <c r="F137" s="229" t="s">
        <v>66</v>
      </c>
    </row>
    <row r="138" spans="1:6" ht="17.25" customHeight="1">
      <c r="A138" s="49">
        <v>4633</v>
      </c>
      <c r="B138" s="230" t="s">
        <v>481</v>
      </c>
      <c r="C138" s="231" t="s">
        <v>482</v>
      </c>
      <c r="D138" s="214">
        <f>SUM(E138:F138)</f>
        <v>0</v>
      </c>
      <c r="E138" s="283">
        <v>0</v>
      </c>
      <c r="F138" s="229" t="s">
        <v>66</v>
      </c>
    </row>
    <row r="139" spans="1:6" ht="14.25" customHeight="1">
      <c r="A139" s="49">
        <v>4634</v>
      </c>
      <c r="B139" s="230" t="s">
        <v>483</v>
      </c>
      <c r="C139" s="231" t="s">
        <v>283</v>
      </c>
      <c r="D139" s="214">
        <f>SUM(E139:F139)</f>
        <v>4200</v>
      </c>
      <c r="E139" s="283">
        <f>'[1]hatvac3'!$D$103</f>
        <v>4200</v>
      </c>
      <c r="F139" s="229" t="s">
        <v>66</v>
      </c>
    </row>
    <row r="140" spans="1:6" ht="12.75">
      <c r="A140" s="49">
        <v>4640</v>
      </c>
      <c r="B140" s="232" t="s">
        <v>484</v>
      </c>
      <c r="C140" s="227" t="s">
        <v>263</v>
      </c>
      <c r="D140" s="283">
        <f>SUM(D142)</f>
        <v>0</v>
      </c>
      <c r="E140" s="283">
        <f>SUM(E142)</f>
        <v>0</v>
      </c>
      <c r="F140" s="229" t="s">
        <v>66</v>
      </c>
    </row>
    <row r="141" spans="1:6" ht="12.75">
      <c r="A141" s="49"/>
      <c r="B141" s="225" t="s">
        <v>71</v>
      </c>
      <c r="C141" s="227"/>
      <c r="D141" s="283"/>
      <c r="E141" s="283"/>
      <c r="F141" s="229"/>
    </row>
    <row r="142" spans="1:6" ht="12.75">
      <c r="A142" s="49">
        <v>4641</v>
      </c>
      <c r="B142" s="230" t="s">
        <v>485</v>
      </c>
      <c r="C142" s="231" t="s">
        <v>486</v>
      </c>
      <c r="D142" s="214">
        <f>SUM(E142:F142)</f>
        <v>0</v>
      </c>
      <c r="E142" s="283">
        <v>0</v>
      </c>
      <c r="F142" s="229" t="s">
        <v>719</v>
      </c>
    </row>
    <row r="143" spans="1:6" ht="33.75" customHeight="1">
      <c r="A143" s="49">
        <v>4700</v>
      </c>
      <c r="B143" s="232" t="s">
        <v>487</v>
      </c>
      <c r="C143" s="227" t="s">
        <v>263</v>
      </c>
      <c r="D143" s="305">
        <f>SUM(D145,D149,D155,D158,D162,D165,D168)</f>
        <v>54556</v>
      </c>
      <c r="E143" s="305">
        <f>SUM(E145,E149,E155,E158,E162,E165,E168)</f>
        <v>54556</v>
      </c>
      <c r="F143" s="305">
        <f>SUM(F145,F149,F155,F158,F162,F165,F168)</f>
        <v>0</v>
      </c>
    </row>
    <row r="144" spans="1:6" ht="12.75">
      <c r="A144" s="49"/>
      <c r="B144" s="225" t="s">
        <v>262</v>
      </c>
      <c r="C144" s="223"/>
      <c r="D144" s="283"/>
      <c r="E144" s="283"/>
      <c r="F144" s="283"/>
    </row>
    <row r="145" spans="1:6" ht="28.5" customHeight="1">
      <c r="A145" s="49">
        <v>4710</v>
      </c>
      <c r="B145" s="232" t="s">
        <v>488</v>
      </c>
      <c r="C145" s="227" t="s">
        <v>263</v>
      </c>
      <c r="D145" s="283">
        <f>SUM(D147:D148)</f>
        <v>240</v>
      </c>
      <c r="E145" s="283">
        <f>SUM(E147:E148)</f>
        <v>240</v>
      </c>
      <c r="F145" s="229" t="s">
        <v>66</v>
      </c>
    </row>
    <row r="146" spans="1:6" ht="12.75">
      <c r="A146" s="49"/>
      <c r="B146" s="225" t="s">
        <v>71</v>
      </c>
      <c r="C146" s="227"/>
      <c r="D146" s="283"/>
      <c r="E146" s="283"/>
      <c r="F146" s="229"/>
    </row>
    <row r="147" spans="1:6" ht="33.75" customHeight="1">
      <c r="A147" s="49">
        <v>4711</v>
      </c>
      <c r="B147" s="230" t="s">
        <v>489</v>
      </c>
      <c r="C147" s="231" t="s">
        <v>490</v>
      </c>
      <c r="D147" s="214">
        <f>SUM(E147:F147)</f>
        <v>0</v>
      </c>
      <c r="E147" s="283">
        <f>'[1]hatvac3'!$D$108</f>
        <v>0</v>
      </c>
      <c r="F147" s="229" t="s">
        <v>66</v>
      </c>
    </row>
    <row r="148" spans="1:6" ht="21.75" customHeight="1">
      <c r="A148" s="49">
        <v>4712</v>
      </c>
      <c r="B148" s="230" t="s">
        <v>491</v>
      </c>
      <c r="C148" s="231" t="s">
        <v>492</v>
      </c>
      <c r="D148" s="214">
        <f>SUM(E148:F148)</f>
        <v>240</v>
      </c>
      <c r="E148" s="214">
        <f>'[1]hatvac3'!$D$109</f>
        <v>240</v>
      </c>
      <c r="F148" s="229" t="s">
        <v>66</v>
      </c>
    </row>
    <row r="149" spans="1:6" ht="50.25" customHeight="1">
      <c r="A149" s="49">
        <v>4720</v>
      </c>
      <c r="B149" s="232" t="s">
        <v>493</v>
      </c>
      <c r="C149" s="227" t="s">
        <v>263</v>
      </c>
      <c r="D149" s="283">
        <f>SUM(D151:D154)</f>
        <v>3518.2</v>
      </c>
      <c r="E149" s="283">
        <f>SUM(E151:E154)</f>
        <v>3518.2</v>
      </c>
      <c r="F149" s="229" t="s">
        <v>66</v>
      </c>
    </row>
    <row r="150" spans="1:6" ht="12.75">
      <c r="A150" s="49"/>
      <c r="B150" s="225" t="s">
        <v>71</v>
      </c>
      <c r="C150" s="227"/>
      <c r="D150" s="283"/>
      <c r="E150" s="283"/>
      <c r="F150" s="229"/>
    </row>
    <row r="151" spans="1:6" ht="15.75" customHeight="1">
      <c r="A151" s="49">
        <v>4721</v>
      </c>
      <c r="B151" s="230" t="s">
        <v>494</v>
      </c>
      <c r="C151" s="231" t="s">
        <v>495</v>
      </c>
      <c r="D151" s="214">
        <f>SUM(E151:F151)</f>
        <v>0</v>
      </c>
      <c r="E151" s="283">
        <v>0</v>
      </c>
      <c r="F151" s="229" t="s">
        <v>66</v>
      </c>
    </row>
    <row r="152" spans="1:6" ht="12.75">
      <c r="A152" s="49">
        <v>4722</v>
      </c>
      <c r="B152" s="230" t="s">
        <v>496</v>
      </c>
      <c r="C152" s="226">
        <v>4822</v>
      </c>
      <c r="D152" s="214">
        <f>SUM(E152:F152)</f>
        <v>1298.2</v>
      </c>
      <c r="E152" s="283">
        <f>'[1]hatvac3'!$D$112</f>
        <v>1298.2</v>
      </c>
      <c r="F152" s="229" t="s">
        <v>66</v>
      </c>
    </row>
    <row r="153" spans="1:6" ht="12.75">
      <c r="A153" s="49">
        <v>4723</v>
      </c>
      <c r="B153" s="230" t="s">
        <v>520</v>
      </c>
      <c r="C153" s="231" t="s">
        <v>521</v>
      </c>
      <c r="D153" s="214">
        <f>SUM(E153:F153)</f>
        <v>2220</v>
      </c>
      <c r="E153" s="283">
        <f>'[1]hatvac3'!$D$113</f>
        <v>2220</v>
      </c>
      <c r="F153" s="229" t="s">
        <v>66</v>
      </c>
    </row>
    <row r="154" spans="1:6" ht="21">
      <c r="A154" s="49">
        <v>4724</v>
      </c>
      <c r="B154" s="230" t="s">
        <v>533</v>
      </c>
      <c r="C154" s="231" t="s">
        <v>534</v>
      </c>
      <c r="D154" s="214">
        <f>SUM(E154:F154)</f>
        <v>0</v>
      </c>
      <c r="E154" s="283">
        <f>'[1]hatvac3'!$D$114</f>
        <v>0</v>
      </c>
      <c r="F154" s="229" t="s">
        <v>66</v>
      </c>
    </row>
    <row r="155" spans="1:6" ht="21">
      <c r="A155" s="49">
        <v>4730</v>
      </c>
      <c r="B155" s="232" t="s">
        <v>535</v>
      </c>
      <c r="C155" s="227" t="s">
        <v>263</v>
      </c>
      <c r="D155" s="283">
        <f>SUM(D157)</f>
        <v>0</v>
      </c>
      <c r="E155" s="283">
        <f>SUM(E157)</f>
        <v>0</v>
      </c>
      <c r="F155" s="229" t="s">
        <v>66</v>
      </c>
    </row>
    <row r="156" spans="1:6" ht="12.75">
      <c r="A156" s="49"/>
      <c r="B156" s="225" t="s">
        <v>71</v>
      </c>
      <c r="C156" s="227"/>
      <c r="D156" s="283"/>
      <c r="E156" s="283"/>
      <c r="F156" s="229"/>
    </row>
    <row r="157" spans="1:6" ht="21">
      <c r="A157" s="49">
        <v>4731</v>
      </c>
      <c r="B157" s="236" t="s">
        <v>330</v>
      </c>
      <c r="C157" s="231" t="s">
        <v>536</v>
      </c>
      <c r="D157" s="214">
        <f>SUM(E157:F157)</f>
        <v>0</v>
      </c>
      <c r="E157" s="283">
        <v>0</v>
      </c>
      <c r="F157" s="229" t="s">
        <v>66</v>
      </c>
    </row>
    <row r="158" spans="1:6" ht="31.5">
      <c r="A158" s="49">
        <v>4740</v>
      </c>
      <c r="B158" s="241" t="s">
        <v>331</v>
      </c>
      <c r="C158" s="227" t="s">
        <v>263</v>
      </c>
      <c r="D158" s="283">
        <f>SUM(D160:D161)</f>
        <v>3540</v>
      </c>
      <c r="E158" s="283">
        <f>SUM(E160:E161)</f>
        <v>3540</v>
      </c>
      <c r="F158" s="229" t="s">
        <v>66</v>
      </c>
    </row>
    <row r="159" spans="1:6" ht="12.75">
      <c r="A159" s="49"/>
      <c r="B159" s="225" t="s">
        <v>71</v>
      </c>
      <c r="C159" s="227"/>
      <c r="D159" s="283"/>
      <c r="E159" s="283"/>
      <c r="F159" s="229"/>
    </row>
    <row r="160" spans="1:6" ht="21.75" customHeight="1">
      <c r="A160" s="49">
        <v>4741</v>
      </c>
      <c r="B160" s="230" t="s">
        <v>537</v>
      </c>
      <c r="C160" s="231" t="s">
        <v>538</v>
      </c>
      <c r="D160" s="214">
        <f>SUM(E160:F160)</f>
        <v>3540</v>
      </c>
      <c r="E160" s="283">
        <f>'[1]hatvac3'!$D$118</f>
        <v>3540</v>
      </c>
      <c r="F160" s="229" t="s">
        <v>66</v>
      </c>
    </row>
    <row r="161" spans="1:6" ht="21.75" customHeight="1">
      <c r="A161" s="49">
        <v>4742</v>
      </c>
      <c r="B161" s="230" t="s">
        <v>539</v>
      </c>
      <c r="C161" s="231" t="s">
        <v>540</v>
      </c>
      <c r="D161" s="214">
        <f>SUM(E161:F161)</f>
        <v>0</v>
      </c>
      <c r="E161" s="283">
        <v>0</v>
      </c>
      <c r="F161" s="229" t="s">
        <v>66</v>
      </c>
    </row>
    <row r="162" spans="1:6" ht="33" customHeight="1">
      <c r="A162" s="49">
        <v>4750</v>
      </c>
      <c r="B162" s="232" t="s">
        <v>332</v>
      </c>
      <c r="C162" s="227" t="s">
        <v>263</v>
      </c>
      <c r="D162" s="283">
        <f>SUM(D164)</f>
        <v>0</v>
      </c>
      <c r="E162" s="283">
        <f>SUM(E164)</f>
        <v>0</v>
      </c>
      <c r="F162" s="229" t="s">
        <v>66</v>
      </c>
    </row>
    <row r="163" spans="1:6" ht="12.75">
      <c r="A163" s="49"/>
      <c r="B163" s="225" t="s">
        <v>71</v>
      </c>
      <c r="C163" s="227"/>
      <c r="D163" s="283"/>
      <c r="E163" s="283"/>
      <c r="F163" s="229"/>
    </row>
    <row r="164" spans="1:6" ht="35.25" customHeight="1">
      <c r="A164" s="49">
        <v>4751</v>
      </c>
      <c r="B164" s="230" t="s">
        <v>541</v>
      </c>
      <c r="C164" s="231" t="s">
        <v>542</v>
      </c>
      <c r="D164" s="214">
        <f>SUM(E164:F164)</f>
        <v>0</v>
      </c>
      <c r="E164" s="283">
        <v>0</v>
      </c>
      <c r="F164" s="229" t="s">
        <v>66</v>
      </c>
    </row>
    <row r="165" spans="1:6" ht="17.25" customHeight="1">
      <c r="A165" s="49">
        <v>4760</v>
      </c>
      <c r="B165" s="241" t="s">
        <v>333</v>
      </c>
      <c r="C165" s="227" t="s">
        <v>263</v>
      </c>
      <c r="D165" s="283">
        <f>SUM(D167)</f>
        <v>0</v>
      </c>
      <c r="E165" s="283">
        <f>SUM(E167)</f>
        <v>0</v>
      </c>
      <c r="F165" s="229" t="s">
        <v>66</v>
      </c>
    </row>
    <row r="166" spans="1:6" ht="12.75">
      <c r="A166" s="49"/>
      <c r="B166" s="225" t="s">
        <v>71</v>
      </c>
      <c r="C166" s="227"/>
      <c r="D166" s="283"/>
      <c r="E166" s="283"/>
      <c r="F166" s="229"/>
    </row>
    <row r="167" spans="1:6" ht="17.25" customHeight="1">
      <c r="A167" s="49">
        <v>4761</v>
      </c>
      <c r="B167" s="230" t="s">
        <v>543</v>
      </c>
      <c r="C167" s="231" t="s">
        <v>544</v>
      </c>
      <c r="D167" s="214">
        <f>SUM(E167:F167)</f>
        <v>0</v>
      </c>
      <c r="E167" s="283">
        <v>0</v>
      </c>
      <c r="F167" s="229" t="s">
        <v>66</v>
      </c>
    </row>
    <row r="168" spans="1:6" ht="12.75">
      <c r="A168" s="49">
        <v>4770</v>
      </c>
      <c r="B168" s="232" t="s">
        <v>334</v>
      </c>
      <c r="C168" s="227" t="s">
        <v>263</v>
      </c>
      <c r="D168" s="283">
        <f>SUM(D170)</f>
        <v>47257.8</v>
      </c>
      <c r="E168" s="283">
        <f>SUM(E170)</f>
        <v>47257.8</v>
      </c>
      <c r="F168" s="283">
        <f>SUM(F170)</f>
        <v>0</v>
      </c>
    </row>
    <row r="169" spans="1:6" ht="12.75">
      <c r="A169" s="49"/>
      <c r="B169" s="225" t="s">
        <v>71</v>
      </c>
      <c r="C169" s="227"/>
      <c r="D169" s="283"/>
      <c r="E169" s="283"/>
      <c r="F169" s="229"/>
    </row>
    <row r="170" spans="1:6" ht="12.75">
      <c r="A170" s="49">
        <v>4771</v>
      </c>
      <c r="B170" s="230" t="s">
        <v>545</v>
      </c>
      <c r="C170" s="231" t="s">
        <v>546</v>
      </c>
      <c r="D170" s="214">
        <f>E170+F170</f>
        <v>47257.8</v>
      </c>
      <c r="E170" s="283">
        <f>'[1]hatvac3'!$D$125</f>
        <v>47257.8</v>
      </c>
      <c r="F170" s="229">
        <v>0</v>
      </c>
    </row>
    <row r="171" spans="1:6" ht="21">
      <c r="A171" s="49">
        <v>4772</v>
      </c>
      <c r="B171" s="236" t="s">
        <v>547</v>
      </c>
      <c r="C171" s="227" t="s">
        <v>263</v>
      </c>
      <c r="D171" s="214">
        <f>SUM(E171:F171)</f>
        <v>0</v>
      </c>
      <c r="E171" s="283"/>
      <c r="F171" s="229" t="s">
        <v>719</v>
      </c>
    </row>
    <row r="172" spans="1:6" s="287" customFormat="1" ht="21.75" customHeight="1">
      <c r="A172" s="49">
        <v>5000</v>
      </c>
      <c r="B172" s="231" t="s">
        <v>335</v>
      </c>
      <c r="C172" s="227" t="s">
        <v>263</v>
      </c>
      <c r="D172" s="304">
        <f>SUM(D174,D192,D198,D201)</f>
        <v>223962.4</v>
      </c>
      <c r="E172" s="304" t="s">
        <v>66</v>
      </c>
      <c r="F172" s="304">
        <f>SUM(F174,F192,F198,F201)</f>
        <v>223962.4</v>
      </c>
    </row>
    <row r="173" spans="1:8" ht="12.75">
      <c r="A173" s="49"/>
      <c r="B173" s="225" t="s">
        <v>262</v>
      </c>
      <c r="C173" s="223"/>
      <c r="D173" s="283"/>
      <c r="E173" s="283"/>
      <c r="F173" s="283"/>
      <c r="H173" s="284"/>
    </row>
    <row r="174" spans="1:6" ht="21">
      <c r="A174" s="49">
        <v>5100</v>
      </c>
      <c r="B174" s="230" t="s">
        <v>548</v>
      </c>
      <c r="C174" s="227" t="s">
        <v>263</v>
      </c>
      <c r="D174" s="305">
        <f>SUM(D176,D181,D186)</f>
        <v>223962.4</v>
      </c>
      <c r="E174" s="305" t="s">
        <v>66</v>
      </c>
      <c r="F174" s="305">
        <f>SUM(F176,F181,F186)</f>
        <v>223962.4</v>
      </c>
    </row>
    <row r="175" spans="1:6" ht="12.75">
      <c r="A175" s="49"/>
      <c r="B175" s="225" t="s">
        <v>262</v>
      </c>
      <c r="C175" s="223"/>
      <c r="D175" s="283"/>
      <c r="E175" s="283"/>
      <c r="F175" s="283"/>
    </row>
    <row r="176" spans="1:6" ht="21">
      <c r="A176" s="49">
        <v>5110</v>
      </c>
      <c r="B176" s="232" t="s">
        <v>549</v>
      </c>
      <c r="C176" s="227" t="s">
        <v>263</v>
      </c>
      <c r="D176" s="283">
        <f>SUM(D178:D180)</f>
        <v>201512.4</v>
      </c>
      <c r="E176" s="283" t="s">
        <v>719</v>
      </c>
      <c r="F176" s="283">
        <f>SUM(F178:F180)</f>
        <v>201512.4</v>
      </c>
    </row>
    <row r="177" spans="1:6" ht="12.75">
      <c r="A177" s="49"/>
      <c r="B177" s="225" t="s">
        <v>71</v>
      </c>
      <c r="C177" s="227"/>
      <c r="D177" s="283"/>
      <c r="E177" s="283"/>
      <c r="F177" s="229"/>
    </row>
    <row r="178" spans="1:8" ht="12.75">
      <c r="A178" s="49">
        <v>5111</v>
      </c>
      <c r="B178" s="230" t="s">
        <v>550</v>
      </c>
      <c r="C178" s="242" t="s">
        <v>551</v>
      </c>
      <c r="D178" s="214">
        <f>SUM(E178:F178)</f>
        <v>0</v>
      </c>
      <c r="E178" s="229" t="s">
        <v>66</v>
      </c>
      <c r="F178" s="283">
        <v>0</v>
      </c>
      <c r="H178" s="285"/>
    </row>
    <row r="179" spans="1:6" ht="13.5" customHeight="1">
      <c r="A179" s="49">
        <v>5112</v>
      </c>
      <c r="B179" s="230" t="s">
        <v>552</v>
      </c>
      <c r="C179" s="242" t="s">
        <v>553</v>
      </c>
      <c r="D179" s="214">
        <f>SUM(E179:F179)</f>
        <v>103250</v>
      </c>
      <c r="E179" s="229" t="s">
        <v>66</v>
      </c>
      <c r="F179" s="283">
        <f>'[1]hatvac3'!$D$132</f>
        <v>103250</v>
      </c>
    </row>
    <row r="180" spans="1:8" ht="13.5" customHeight="1">
      <c r="A180" s="49">
        <v>5113</v>
      </c>
      <c r="B180" s="230" t="s">
        <v>554</v>
      </c>
      <c r="C180" s="242" t="s">
        <v>555</v>
      </c>
      <c r="D180" s="214">
        <f>SUM(E180:F180)</f>
        <v>98262.4</v>
      </c>
      <c r="E180" s="229" t="s">
        <v>66</v>
      </c>
      <c r="F180" s="283">
        <f>'[1]hatvac3'!$D$133</f>
        <v>98262.4</v>
      </c>
      <c r="H180" s="285"/>
    </row>
    <row r="181" spans="1:8" ht="25.5" customHeight="1">
      <c r="A181" s="49">
        <v>5120</v>
      </c>
      <c r="B181" s="232" t="s">
        <v>556</v>
      </c>
      <c r="C181" s="227" t="s">
        <v>263</v>
      </c>
      <c r="D181" s="283">
        <f>SUM(D183:D185)</f>
        <v>15100</v>
      </c>
      <c r="E181" s="283" t="s">
        <v>719</v>
      </c>
      <c r="F181" s="283">
        <f>SUM(F183:F185)</f>
        <v>15100</v>
      </c>
      <c r="H181" s="284"/>
    </row>
    <row r="182" spans="1:6" ht="12.75">
      <c r="A182" s="49"/>
      <c r="B182" s="243" t="s">
        <v>71</v>
      </c>
      <c r="C182" s="227"/>
      <c r="D182" s="283"/>
      <c r="E182" s="283"/>
      <c r="F182" s="229"/>
    </row>
    <row r="183" spans="1:6" ht="12.75">
      <c r="A183" s="49">
        <v>5121</v>
      </c>
      <c r="B183" s="230" t="s">
        <v>557</v>
      </c>
      <c r="C183" s="242" t="s">
        <v>558</v>
      </c>
      <c r="D183" s="214">
        <f>SUM(E183:F183)</f>
        <v>1100</v>
      </c>
      <c r="E183" s="229" t="s">
        <v>66</v>
      </c>
      <c r="F183" s="283">
        <f>'[1]hatvac3'!$D$135</f>
        <v>1100</v>
      </c>
    </row>
    <row r="184" spans="1:6" ht="12.75">
      <c r="A184" s="49">
        <v>5122</v>
      </c>
      <c r="B184" s="230" t="s">
        <v>559</v>
      </c>
      <c r="C184" s="242" t="s">
        <v>560</v>
      </c>
      <c r="D184" s="214">
        <f>SUM(E184:F184)</f>
        <v>13100</v>
      </c>
      <c r="E184" s="229" t="s">
        <v>66</v>
      </c>
      <c r="F184" s="283">
        <f>'[1]hatvac3'!$D$136</f>
        <v>13100</v>
      </c>
    </row>
    <row r="185" spans="1:6" ht="17.25" customHeight="1">
      <c r="A185" s="49">
        <v>5123</v>
      </c>
      <c r="B185" s="230" t="s">
        <v>561</v>
      </c>
      <c r="C185" s="242" t="s">
        <v>562</v>
      </c>
      <c r="D185" s="214">
        <f>SUM(E185:F185)</f>
        <v>900</v>
      </c>
      <c r="E185" s="229" t="s">
        <v>66</v>
      </c>
      <c r="F185" s="283">
        <f>'[1]hatvac3'!$D$137</f>
        <v>900</v>
      </c>
    </row>
    <row r="186" spans="1:6" ht="18" customHeight="1">
      <c r="A186" s="49">
        <v>5130</v>
      </c>
      <c r="B186" s="232" t="s">
        <v>563</v>
      </c>
      <c r="C186" s="227" t="s">
        <v>263</v>
      </c>
      <c r="D186" s="283">
        <f>SUM(D188:D191)</f>
        <v>7350</v>
      </c>
      <c r="E186" s="283" t="s">
        <v>719</v>
      </c>
      <c r="F186" s="283">
        <f>SUM(F188:F191)</f>
        <v>7350</v>
      </c>
    </row>
    <row r="187" spans="1:6" ht="12.75">
      <c r="A187" s="49"/>
      <c r="B187" s="225" t="s">
        <v>71</v>
      </c>
      <c r="C187" s="227"/>
      <c r="D187" s="283"/>
      <c r="E187" s="283"/>
      <c r="F187" s="229"/>
    </row>
    <row r="188" spans="1:6" ht="17.25" customHeight="1">
      <c r="A188" s="49">
        <v>5131</v>
      </c>
      <c r="B188" s="230" t="s">
        <v>564</v>
      </c>
      <c r="C188" s="242" t="s">
        <v>565</v>
      </c>
      <c r="D188" s="214">
        <f>SUM(E188:F188)</f>
        <v>0</v>
      </c>
      <c r="E188" s="229" t="s">
        <v>66</v>
      </c>
      <c r="F188" s="283">
        <v>0</v>
      </c>
    </row>
    <row r="189" spans="1:6" ht="17.25" customHeight="1">
      <c r="A189" s="49">
        <v>5132</v>
      </c>
      <c r="B189" s="230" t="s">
        <v>566</v>
      </c>
      <c r="C189" s="242" t="s">
        <v>567</v>
      </c>
      <c r="D189" s="214">
        <f>SUM(E189:F189)</f>
        <v>2000</v>
      </c>
      <c r="E189" s="229" t="s">
        <v>66</v>
      </c>
      <c r="F189" s="283">
        <f>'[1]hatvac3'!$D$140</f>
        <v>2000</v>
      </c>
    </row>
    <row r="190" spans="1:6" ht="17.25" customHeight="1">
      <c r="A190" s="49">
        <v>5133</v>
      </c>
      <c r="B190" s="230" t="s">
        <v>568</v>
      </c>
      <c r="C190" s="242" t="s">
        <v>569</v>
      </c>
      <c r="D190" s="214">
        <f>SUM(E190:F190)</f>
        <v>0</v>
      </c>
      <c r="E190" s="229" t="s">
        <v>719</v>
      </c>
      <c r="F190" s="283">
        <v>0</v>
      </c>
    </row>
    <row r="191" spans="1:6" ht="17.25" customHeight="1">
      <c r="A191" s="49">
        <v>5134</v>
      </c>
      <c r="B191" s="230" t="s">
        <v>570</v>
      </c>
      <c r="C191" s="242" t="s">
        <v>571</v>
      </c>
      <c r="D191" s="214">
        <f>SUM(E191:F191)</f>
        <v>5350</v>
      </c>
      <c r="E191" s="229" t="s">
        <v>719</v>
      </c>
      <c r="F191" s="283">
        <f>'[1]hatvac3'!$D$142</f>
        <v>5350</v>
      </c>
    </row>
    <row r="192" spans="1:6" ht="19.5" customHeight="1">
      <c r="A192" s="49">
        <v>5200</v>
      </c>
      <c r="B192" s="232" t="s">
        <v>572</v>
      </c>
      <c r="C192" s="227" t="s">
        <v>263</v>
      </c>
      <c r="D192" s="305">
        <f>SUM(D194:D197)</f>
        <v>0</v>
      </c>
      <c r="E192" s="305" t="s">
        <v>66</v>
      </c>
      <c r="F192" s="305">
        <f>SUM(F194:F197)</f>
        <v>0</v>
      </c>
    </row>
    <row r="193" spans="1:6" ht="12.75">
      <c r="A193" s="49"/>
      <c r="B193" s="225" t="s">
        <v>262</v>
      </c>
      <c r="C193" s="223"/>
      <c r="D193" s="283"/>
      <c r="E193" s="283"/>
      <c r="F193" s="283"/>
    </row>
    <row r="194" spans="1:6" ht="27" customHeight="1">
      <c r="A194" s="49">
        <v>5211</v>
      </c>
      <c r="B194" s="230" t="s">
        <v>573</v>
      </c>
      <c r="C194" s="242" t="s">
        <v>575</v>
      </c>
      <c r="D194" s="214">
        <f>SUM(E194:F194)</f>
        <v>0</v>
      </c>
      <c r="E194" s="229" t="s">
        <v>66</v>
      </c>
      <c r="F194" s="283">
        <v>0</v>
      </c>
    </row>
    <row r="195" spans="1:6" ht="17.25" customHeight="1">
      <c r="A195" s="49">
        <v>5221</v>
      </c>
      <c r="B195" s="230" t="s">
        <v>576</v>
      </c>
      <c r="C195" s="242" t="s">
        <v>577</v>
      </c>
      <c r="D195" s="214">
        <f>SUM(E195:F195)</f>
        <v>0</v>
      </c>
      <c r="E195" s="229" t="s">
        <v>66</v>
      </c>
      <c r="F195" s="283">
        <v>0</v>
      </c>
    </row>
    <row r="196" spans="1:6" ht="24.75" customHeight="1">
      <c r="A196" s="49">
        <v>5231</v>
      </c>
      <c r="B196" s="230" t="s">
        <v>578</v>
      </c>
      <c r="C196" s="242" t="s">
        <v>579</v>
      </c>
      <c r="D196" s="214">
        <f>SUM(E196:F196)</f>
        <v>0</v>
      </c>
      <c r="E196" s="229" t="s">
        <v>66</v>
      </c>
      <c r="F196" s="283">
        <v>0</v>
      </c>
    </row>
    <row r="197" spans="1:6" ht="17.25" customHeight="1">
      <c r="A197" s="49">
        <v>5241</v>
      </c>
      <c r="B197" s="230" t="s">
        <v>580</v>
      </c>
      <c r="C197" s="242" t="s">
        <v>581</v>
      </c>
      <c r="D197" s="214">
        <f>SUM(E197:F197)</f>
        <v>0</v>
      </c>
      <c r="E197" s="229" t="s">
        <v>66</v>
      </c>
      <c r="F197" s="283">
        <v>0</v>
      </c>
    </row>
    <row r="198" spans="1:6" ht="12.75">
      <c r="A198" s="49">
        <v>5300</v>
      </c>
      <c r="B198" s="232" t="s">
        <v>582</v>
      </c>
      <c r="C198" s="227" t="s">
        <v>263</v>
      </c>
      <c r="D198" s="305">
        <f>SUM(D200)</f>
        <v>0</v>
      </c>
      <c r="E198" s="305" t="s">
        <v>66</v>
      </c>
      <c r="F198" s="305">
        <f>SUM(F200)</f>
        <v>0</v>
      </c>
    </row>
    <row r="199" spans="1:6" ht="12.75">
      <c r="A199" s="49"/>
      <c r="B199" s="225" t="s">
        <v>262</v>
      </c>
      <c r="C199" s="223"/>
      <c r="D199" s="283"/>
      <c r="E199" s="283"/>
      <c r="F199" s="283"/>
    </row>
    <row r="200" spans="1:6" ht="13.5" customHeight="1">
      <c r="A200" s="49">
        <v>5311</v>
      </c>
      <c r="B200" s="230" t="s">
        <v>583</v>
      </c>
      <c r="C200" s="242" t="s">
        <v>584</v>
      </c>
      <c r="D200" s="214">
        <f>SUM(E200:F200)</f>
        <v>0</v>
      </c>
      <c r="E200" s="229" t="s">
        <v>66</v>
      </c>
      <c r="F200" s="283">
        <v>0</v>
      </c>
    </row>
    <row r="201" spans="1:6" ht="21">
      <c r="A201" s="49">
        <v>5400</v>
      </c>
      <c r="B201" s="232" t="s">
        <v>585</v>
      </c>
      <c r="C201" s="227" t="s">
        <v>263</v>
      </c>
      <c r="D201" s="305">
        <f>SUM(D203:D206)</f>
        <v>0</v>
      </c>
      <c r="E201" s="305" t="s">
        <v>66</v>
      </c>
      <c r="F201" s="305">
        <f>SUM(F203:F206)</f>
        <v>0</v>
      </c>
    </row>
    <row r="202" spans="1:6" ht="12.75">
      <c r="A202" s="49"/>
      <c r="B202" s="225" t="s">
        <v>262</v>
      </c>
      <c r="C202" s="223"/>
      <c r="D202" s="283"/>
      <c r="E202" s="283"/>
      <c r="F202" s="283"/>
    </row>
    <row r="203" spans="1:6" ht="12.75">
      <c r="A203" s="49">
        <v>5411</v>
      </c>
      <c r="B203" s="230" t="s">
        <v>586</v>
      </c>
      <c r="C203" s="242" t="s">
        <v>587</v>
      </c>
      <c r="D203" s="214">
        <f>SUM(E203:F203)</f>
        <v>0</v>
      </c>
      <c r="E203" s="229" t="s">
        <v>66</v>
      </c>
      <c r="F203" s="283">
        <v>0</v>
      </c>
    </row>
    <row r="204" spans="1:6" ht="12.75">
      <c r="A204" s="49">
        <v>5421</v>
      </c>
      <c r="B204" s="230" t="s">
        <v>588</v>
      </c>
      <c r="C204" s="242" t="s">
        <v>589</v>
      </c>
      <c r="D204" s="214">
        <f>SUM(E204:F204)</f>
        <v>0</v>
      </c>
      <c r="E204" s="229" t="s">
        <v>66</v>
      </c>
      <c r="F204" s="283">
        <v>0</v>
      </c>
    </row>
    <row r="205" spans="1:6" ht="12.75">
      <c r="A205" s="49">
        <v>5431</v>
      </c>
      <c r="B205" s="230" t="s">
        <v>590</v>
      </c>
      <c r="C205" s="242" t="s">
        <v>591</v>
      </c>
      <c r="D205" s="214">
        <f>SUM(E205:F205)</f>
        <v>0</v>
      </c>
      <c r="E205" s="229" t="s">
        <v>66</v>
      </c>
      <c r="F205" s="283">
        <v>0</v>
      </c>
    </row>
    <row r="206" spans="1:6" ht="12.75">
      <c r="A206" s="49">
        <v>5441</v>
      </c>
      <c r="B206" s="244" t="s">
        <v>592</v>
      </c>
      <c r="C206" s="242" t="s">
        <v>593</v>
      </c>
      <c r="D206" s="214">
        <f>SUM(E206:F206)</f>
        <v>0</v>
      </c>
      <c r="E206" s="229" t="s">
        <v>66</v>
      </c>
      <c r="F206" s="283">
        <v>0</v>
      </c>
    </row>
    <row r="207" spans="1:9" s="85" customFormat="1" ht="27.75" customHeight="1">
      <c r="A207" s="245" t="s">
        <v>594</v>
      </c>
      <c r="B207" s="246" t="s">
        <v>336</v>
      </c>
      <c r="C207" s="245" t="s">
        <v>263</v>
      </c>
      <c r="D207" s="214">
        <f>SUM(D209,D214,D222,D225)</f>
        <v>0</v>
      </c>
      <c r="E207" s="214" t="s">
        <v>595</v>
      </c>
      <c r="F207" s="214">
        <f>SUM(F209,F214,F222,F225)</f>
        <v>0</v>
      </c>
      <c r="I207" s="275"/>
    </row>
    <row r="208" spans="1:6" s="85" customFormat="1" ht="12.75">
      <c r="A208" s="245"/>
      <c r="B208" s="243" t="s">
        <v>713</v>
      </c>
      <c r="C208" s="245"/>
      <c r="D208" s="214"/>
      <c r="E208" s="214"/>
      <c r="F208" s="214"/>
    </row>
    <row r="209" spans="1:6" s="10" customFormat="1" ht="21.75">
      <c r="A209" s="247" t="s">
        <v>596</v>
      </c>
      <c r="B209" s="246" t="s">
        <v>337</v>
      </c>
      <c r="C209" s="227" t="s">
        <v>263</v>
      </c>
      <c r="D209" s="214">
        <f>SUM(D211:D213)</f>
        <v>0</v>
      </c>
      <c r="E209" s="214" t="s">
        <v>595</v>
      </c>
      <c r="F209" s="214">
        <f>SUM(F211:F213)</f>
        <v>0</v>
      </c>
    </row>
    <row r="210" spans="1:6" s="10" customFormat="1" ht="12.75">
      <c r="A210" s="247"/>
      <c r="B210" s="243" t="s">
        <v>713</v>
      </c>
      <c r="C210" s="227"/>
      <c r="D210" s="214"/>
      <c r="E210" s="214"/>
      <c r="F210" s="214"/>
    </row>
    <row r="211" spans="1:6" s="10" customFormat="1" ht="12.75">
      <c r="A211" s="247" t="s">
        <v>597</v>
      </c>
      <c r="B211" s="248" t="s">
        <v>598</v>
      </c>
      <c r="C211" s="247" t="s">
        <v>599</v>
      </c>
      <c r="D211" s="214">
        <f>SUM(E211:F211)</f>
        <v>0</v>
      </c>
      <c r="E211" s="214" t="s">
        <v>719</v>
      </c>
      <c r="F211" s="214">
        <v>0</v>
      </c>
    </row>
    <row r="212" spans="1:6" s="104" customFormat="1" ht="12.75">
      <c r="A212" s="247" t="s">
        <v>600</v>
      </c>
      <c r="B212" s="248" t="s">
        <v>601</v>
      </c>
      <c r="C212" s="247" t="s">
        <v>602</v>
      </c>
      <c r="D212" s="214">
        <f>SUM(E212:F212)</f>
        <v>0</v>
      </c>
      <c r="E212" s="214" t="s">
        <v>719</v>
      </c>
      <c r="F212" s="214">
        <v>0</v>
      </c>
    </row>
    <row r="213" spans="1:6" s="10" customFormat="1" ht="13.5" customHeight="1">
      <c r="A213" s="47" t="s">
        <v>603</v>
      </c>
      <c r="B213" s="248" t="s">
        <v>604</v>
      </c>
      <c r="C213" s="247" t="s">
        <v>605</v>
      </c>
      <c r="D213" s="214">
        <f>SUM(E213:F213)</f>
        <v>0</v>
      </c>
      <c r="E213" s="214" t="s">
        <v>595</v>
      </c>
      <c r="F213" s="214">
        <v>0</v>
      </c>
    </row>
    <row r="214" spans="1:6" s="10" customFormat="1" ht="11.25" customHeight="1">
      <c r="A214" s="47" t="s">
        <v>606</v>
      </c>
      <c r="B214" s="246" t="s">
        <v>338</v>
      </c>
      <c r="C214" s="227" t="s">
        <v>263</v>
      </c>
      <c r="D214" s="214">
        <f>SUM(D216:D217)</f>
        <v>0</v>
      </c>
      <c r="E214" s="214" t="s">
        <v>595</v>
      </c>
      <c r="F214" s="214">
        <f>SUM(F216:F217)</f>
        <v>0</v>
      </c>
    </row>
    <row r="215" spans="1:6" s="10" customFormat="1" ht="12.75">
      <c r="A215" s="47"/>
      <c r="B215" s="243" t="s">
        <v>713</v>
      </c>
      <c r="C215" s="227"/>
      <c r="D215" s="214"/>
      <c r="E215" s="214"/>
      <c r="F215" s="214"/>
    </row>
    <row r="216" spans="1:6" s="10" customFormat="1" ht="19.5" customHeight="1">
      <c r="A216" s="47" t="s">
        <v>607</v>
      </c>
      <c r="B216" s="248" t="s">
        <v>608</v>
      </c>
      <c r="C216" s="227" t="s">
        <v>609</v>
      </c>
      <c r="D216" s="214">
        <f>SUM(E216:F216)</f>
        <v>0</v>
      </c>
      <c r="E216" s="214" t="s">
        <v>595</v>
      </c>
      <c r="F216" s="214">
        <v>0</v>
      </c>
    </row>
    <row r="217" spans="1:6" s="10" customFormat="1" ht="21.75">
      <c r="A217" s="47" t="s">
        <v>610</v>
      </c>
      <c r="B217" s="248" t="s">
        <v>339</v>
      </c>
      <c r="C217" s="227" t="s">
        <v>263</v>
      </c>
      <c r="D217" s="214">
        <f>SUM(D219:D221)</f>
        <v>0</v>
      </c>
      <c r="E217" s="214" t="s">
        <v>595</v>
      </c>
      <c r="F217" s="214">
        <f>SUM(F219:F221)</f>
        <v>0</v>
      </c>
    </row>
    <row r="218" spans="1:6" s="10" customFormat="1" ht="12.75">
      <c r="A218" s="47"/>
      <c r="B218" s="243" t="s">
        <v>71</v>
      </c>
      <c r="C218" s="227"/>
      <c r="D218" s="214"/>
      <c r="E218" s="214"/>
      <c r="F218" s="214"/>
    </row>
    <row r="219" spans="1:6" s="10" customFormat="1" ht="12.75">
      <c r="A219" s="47" t="s">
        <v>613</v>
      </c>
      <c r="B219" s="243" t="s">
        <v>614</v>
      </c>
      <c r="C219" s="247" t="s">
        <v>615</v>
      </c>
      <c r="D219" s="214">
        <f>SUM(E219:F219)</f>
        <v>0</v>
      </c>
      <c r="E219" s="214" t="s">
        <v>719</v>
      </c>
      <c r="F219" s="214">
        <v>0</v>
      </c>
    </row>
    <row r="220" spans="1:6" s="10" customFormat="1" ht="12.75">
      <c r="A220" s="250" t="s">
        <v>616</v>
      </c>
      <c r="B220" s="243" t="s">
        <v>617</v>
      </c>
      <c r="C220" s="227" t="s">
        <v>618</v>
      </c>
      <c r="D220" s="214">
        <f>SUM(E220:F220)</f>
        <v>0</v>
      </c>
      <c r="E220" s="214" t="s">
        <v>595</v>
      </c>
      <c r="F220" s="214">
        <v>0</v>
      </c>
    </row>
    <row r="221" spans="1:6" s="10" customFormat="1" ht="21.75">
      <c r="A221" s="47" t="s">
        <v>619</v>
      </c>
      <c r="B221" s="238" t="s">
        <v>620</v>
      </c>
      <c r="C221" s="227" t="s">
        <v>621</v>
      </c>
      <c r="D221" s="214">
        <f>SUM(E221:F221)</f>
        <v>0</v>
      </c>
      <c r="E221" s="214" t="s">
        <v>595</v>
      </c>
      <c r="F221" s="214">
        <v>0</v>
      </c>
    </row>
    <row r="222" spans="1:6" s="10" customFormat="1" ht="21.75">
      <c r="A222" s="47" t="s">
        <v>622</v>
      </c>
      <c r="B222" s="246" t="s">
        <v>340</v>
      </c>
      <c r="C222" s="227" t="s">
        <v>263</v>
      </c>
      <c r="D222" s="214">
        <f>SUM(D224)</f>
        <v>0</v>
      </c>
      <c r="E222" s="214" t="s">
        <v>595</v>
      </c>
      <c r="F222" s="214">
        <f>SUM(F224)</f>
        <v>0</v>
      </c>
    </row>
    <row r="223" spans="1:6" s="10" customFormat="1" ht="12.75">
      <c r="A223" s="47"/>
      <c r="B223" s="243" t="s">
        <v>713</v>
      </c>
      <c r="C223" s="227"/>
      <c r="D223" s="214"/>
      <c r="E223" s="214"/>
      <c r="F223" s="214"/>
    </row>
    <row r="224" spans="1:6" s="10" customFormat="1" ht="12.75">
      <c r="A224" s="250" t="s">
        <v>623</v>
      </c>
      <c r="B224" s="248" t="s">
        <v>624</v>
      </c>
      <c r="C224" s="245" t="s">
        <v>625</v>
      </c>
      <c r="D224" s="214">
        <f>SUM(E224:F224)</f>
        <v>0</v>
      </c>
      <c r="E224" s="214" t="s">
        <v>595</v>
      </c>
      <c r="F224" s="214">
        <v>0</v>
      </c>
    </row>
    <row r="225" spans="1:6" s="10" customFormat="1" ht="21.75">
      <c r="A225" s="47" t="s">
        <v>626</v>
      </c>
      <c r="B225" s="246" t="s">
        <v>341</v>
      </c>
      <c r="C225" s="227" t="s">
        <v>263</v>
      </c>
      <c r="D225" s="214">
        <f>SUM(D227:D230)</f>
        <v>0</v>
      </c>
      <c r="E225" s="214" t="s">
        <v>595</v>
      </c>
      <c r="F225" s="214">
        <f>SUM(F227:F230)</f>
        <v>0</v>
      </c>
    </row>
    <row r="226" spans="1:6" s="10" customFormat="1" ht="12.75">
      <c r="A226" s="47"/>
      <c r="B226" s="243" t="s">
        <v>713</v>
      </c>
      <c r="C226" s="227"/>
      <c r="D226" s="214"/>
      <c r="E226" s="214"/>
      <c r="F226" s="214"/>
    </row>
    <row r="227" spans="1:6" s="10" customFormat="1" ht="12.75">
      <c r="A227" s="47" t="s">
        <v>627</v>
      </c>
      <c r="B227" s="248" t="s">
        <v>628</v>
      </c>
      <c r="C227" s="247" t="s">
        <v>629</v>
      </c>
      <c r="D227" s="214">
        <f>SUM(E227:F227)</f>
        <v>0</v>
      </c>
      <c r="E227" s="214" t="s">
        <v>595</v>
      </c>
      <c r="F227" s="214">
        <v>0</v>
      </c>
    </row>
    <row r="228" spans="1:7" s="10" customFormat="1" ht="15.75" customHeight="1">
      <c r="A228" s="250" t="s">
        <v>630</v>
      </c>
      <c r="B228" s="248" t="s">
        <v>631</v>
      </c>
      <c r="C228" s="245" t="s">
        <v>632</v>
      </c>
      <c r="D228" s="214">
        <f>SUM(E228:F228)</f>
        <v>0</v>
      </c>
      <c r="E228" s="214" t="s">
        <v>595</v>
      </c>
      <c r="F228" s="214">
        <v>0</v>
      </c>
      <c r="G228" s="276"/>
    </row>
    <row r="229" spans="1:6" s="10" customFormat="1" ht="21.75">
      <c r="A229" s="47" t="s">
        <v>633</v>
      </c>
      <c r="B229" s="248" t="s">
        <v>634</v>
      </c>
      <c r="C229" s="227" t="s">
        <v>635</v>
      </c>
      <c r="D229" s="214">
        <f>SUM(E229:F229)</f>
        <v>0</v>
      </c>
      <c r="E229" s="214" t="s">
        <v>595</v>
      </c>
      <c r="F229" s="214">
        <v>0</v>
      </c>
    </row>
    <row r="230" spans="1:6" s="10" customFormat="1" ht="21.75">
      <c r="A230" s="47" t="s">
        <v>636</v>
      </c>
      <c r="B230" s="248" t="s">
        <v>637</v>
      </c>
      <c r="C230" s="227" t="s">
        <v>638</v>
      </c>
      <c r="D230" s="214">
        <f>SUM(E230:F230)</f>
        <v>0</v>
      </c>
      <c r="E230" s="214" t="s">
        <v>595</v>
      </c>
      <c r="F230" s="214">
        <v>0</v>
      </c>
    </row>
    <row r="231" spans="1:6" ht="12.75">
      <c r="A231" s="288"/>
      <c r="B231" s="288"/>
      <c r="C231" s="288"/>
      <c r="D231" s="288"/>
      <c r="E231" s="288"/>
      <c r="F231" s="288"/>
    </row>
    <row r="232" spans="1:6" s="77" customFormat="1" ht="63" customHeight="1">
      <c r="A232" s="357" t="s">
        <v>639</v>
      </c>
      <c r="B232" s="357"/>
      <c r="C232" s="357"/>
      <c r="D232" s="357"/>
      <c r="E232" s="357"/>
      <c r="F232" s="357"/>
    </row>
    <row r="233" spans="1:6" s="77" customFormat="1" ht="28.5" customHeight="1">
      <c r="A233" s="357" t="s">
        <v>640</v>
      </c>
      <c r="B233" s="357"/>
      <c r="C233" s="357"/>
      <c r="D233" s="357"/>
      <c r="E233" s="357"/>
      <c r="F233" s="357"/>
    </row>
    <row r="234" spans="1:6" s="77" customFormat="1" ht="12.75" customHeight="1">
      <c r="A234" s="356" t="s">
        <v>342</v>
      </c>
      <c r="B234" s="356"/>
      <c r="C234" s="356"/>
      <c r="D234" s="356"/>
      <c r="E234" s="356"/>
      <c r="F234" s="356"/>
    </row>
    <row r="235" spans="1:6" ht="12.75">
      <c r="A235" s="289"/>
      <c r="B235" s="289"/>
      <c r="C235" s="289"/>
      <c r="D235" s="289"/>
      <c r="E235" s="289"/>
      <c r="F235" s="289"/>
    </row>
    <row r="236" spans="1:6" ht="12.75">
      <c r="A236" s="289"/>
      <c r="B236" s="289"/>
      <c r="C236" s="289"/>
      <c r="D236" s="289"/>
      <c r="E236" s="289"/>
      <c r="F236" s="289"/>
    </row>
    <row r="237" spans="1:6" ht="12.75">
      <c r="A237" s="289"/>
      <c r="B237" s="289"/>
      <c r="C237" s="289"/>
      <c r="D237" s="289"/>
      <c r="E237" s="289"/>
      <c r="F237" s="289"/>
    </row>
    <row r="238" spans="1:6" ht="12.75">
      <c r="A238" s="289"/>
      <c r="B238" s="289"/>
      <c r="C238" s="289"/>
      <c r="D238" s="289"/>
      <c r="E238" s="289"/>
      <c r="F238" s="289"/>
    </row>
    <row r="239" spans="1:6" ht="12.75">
      <c r="A239" s="289"/>
      <c r="B239" s="289"/>
      <c r="C239" s="289"/>
      <c r="D239" s="289"/>
      <c r="E239" s="289"/>
      <c r="F239" s="289"/>
    </row>
    <row r="240" spans="1:6" ht="12.75">
      <c r="A240" s="289"/>
      <c r="B240" s="289"/>
      <c r="C240" s="289"/>
      <c r="D240" s="289"/>
      <c r="E240" s="289"/>
      <c r="F240" s="289"/>
    </row>
    <row r="241" spans="1:6" ht="12.75">
      <c r="A241" s="289"/>
      <c r="B241" s="289"/>
      <c r="C241" s="289"/>
      <c r="D241" s="289"/>
      <c r="E241" s="289"/>
      <c r="F241" s="289"/>
    </row>
    <row r="242" spans="1:6" ht="12.75">
      <c r="A242" s="289"/>
      <c r="B242" s="289"/>
      <c r="C242" s="289"/>
      <c r="D242" s="289"/>
      <c r="E242" s="289"/>
      <c r="F242" s="289"/>
    </row>
  </sheetData>
  <sheetProtection/>
  <protectedRanges>
    <protectedRange sqref="F200" name="Range21_1"/>
    <protectedRange sqref="E22" name="Range17_1"/>
    <protectedRange sqref="F220:F221 F227:F230 F224 D223:F223 D226:F226" name="Range16_1"/>
    <protectedRange sqref="F188:F191 F203:F206 F194:F197 D202:F202 D193:F193 D199:F199" name="Range14_1"/>
    <protectedRange sqref="E171 E157 E170:F170 E160:E161 E164 E167 D159:F159 D163:F163 D166:F166 D169:F169 D156:F156" name="Range12_1"/>
    <protectedRange sqref="D131:F131 E136:E139 E132:E133 D135:F135 D129:F129 E122:E123" name="Range10_1"/>
    <protectedRange sqref="E98:E99 E102 E106:E107 D105:E105 D101:F101" name="Range8_1"/>
    <protectedRange sqref="E77:E78 E81:E83 D76:F76 D80:F80 D85:F85" name="Range6_1"/>
    <protectedRange sqref="E44:E51 E57:E58 E54 D43:F43 D53:F53 D56:F56" name="Range4_1"/>
    <protectedRange sqref="A1:IV4" name="Range2_1"/>
    <protectedRange sqref="E17:E19 D10:F10 D12:F12 D14:F14 D16:F16 D21:F21" name="Range1_1"/>
    <protectedRange sqref="E30:E36 E25:F25 E39:E41 D29:F29 D38:F38 D24:F24 D27:F27" name="Range3_1"/>
    <protectedRange sqref="E73:E74 E61:E68 D60:F60 D70:F70 D72:F72" name="Range5_1"/>
    <protectedRange sqref="E92:E93 E88:E89 D91:F91 D97:F97 D95:F95 D87:F87" name="Range7_1"/>
    <protectedRange sqref="D109:E109 D117:F117 D111:E111 E118:E120 D121:F121 E112:E115 E124:E127" name="Range9_1"/>
    <protectedRange sqref="E142 E151:E154 E147 D146:F146 D150:F150 D141:F141 D144:F144" name="Range11_1"/>
    <protectedRange sqref="F178:F180 F183:F185 D177:F177 D182:F182 D187:F187 D173:F173 D175:F175" name="Range13_1"/>
    <protectedRange sqref="F211:F213 F219 F216 D215:F215 D218:F218 D208:F208 D210:F210" name="Range15_1"/>
    <protectedRange sqref="E103" name="Range18_1"/>
  </protectedRanges>
  <mergeCells count="10">
    <mergeCell ref="A2:F2"/>
    <mergeCell ref="A3:F3"/>
    <mergeCell ref="A4:F4"/>
    <mergeCell ref="A234:F234"/>
    <mergeCell ref="D6:D7"/>
    <mergeCell ref="A232:F232"/>
    <mergeCell ref="A233:F233"/>
    <mergeCell ref="A5:A7"/>
    <mergeCell ref="B5:C6"/>
    <mergeCell ref="D5:F5"/>
  </mergeCells>
  <printOptions/>
  <pageMargins left="0" right="0" top="0" bottom="0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0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5.57421875" style="10" customWidth="1"/>
    <col min="2" max="2" width="32.140625" style="10" customWidth="1"/>
    <col min="3" max="3" width="14.28125" style="10" customWidth="1"/>
    <col min="4" max="4" width="15.7109375" style="10" customWidth="1"/>
    <col min="5" max="5" width="17.7109375" style="10" customWidth="1"/>
    <col min="6" max="6" width="0.2890625" style="10" customWidth="1"/>
    <col min="7" max="13" width="9.140625" style="10" hidden="1" customWidth="1"/>
    <col min="14" max="16384" width="9.140625" style="10" customWidth="1"/>
  </cols>
  <sheetData>
    <row r="1" spans="1:5" s="77" customFormat="1" ht="12.75">
      <c r="A1" s="106"/>
      <c r="B1" s="92"/>
      <c r="C1" s="92"/>
      <c r="D1" s="92"/>
      <c r="E1" s="92"/>
    </row>
    <row r="2" spans="1:5" s="77" customFormat="1" ht="15">
      <c r="A2" s="336" t="s">
        <v>292</v>
      </c>
      <c r="B2" s="336"/>
      <c r="C2" s="336"/>
      <c r="D2" s="336"/>
      <c r="E2" s="336"/>
    </row>
    <row r="3" spans="1:5" s="77" customFormat="1" ht="15">
      <c r="A3" s="336" t="s">
        <v>641</v>
      </c>
      <c r="B3" s="336"/>
      <c r="C3" s="336"/>
      <c r="D3" s="336"/>
      <c r="E3" s="336"/>
    </row>
    <row r="4" spans="1:5" s="77" customFormat="1" ht="12.75" customHeight="1">
      <c r="A4" s="365"/>
      <c r="B4" s="365"/>
      <c r="C4" s="365"/>
      <c r="D4" s="365"/>
      <c r="E4" s="365"/>
    </row>
    <row r="5" spans="1:5" ht="13.5" thickBot="1">
      <c r="A5" s="107"/>
      <c r="B5" s="107"/>
      <c r="C5" s="107"/>
      <c r="D5" s="107"/>
      <c r="E5" s="29"/>
    </row>
    <row r="6" spans="1:5" ht="13.5" customHeight="1" thickBot="1">
      <c r="A6" s="358" t="s">
        <v>642</v>
      </c>
      <c r="B6" s="367"/>
      <c r="C6" s="326" t="s">
        <v>708</v>
      </c>
      <c r="D6" s="326"/>
      <c r="E6" s="327"/>
    </row>
    <row r="7" spans="1:5" ht="30" customHeight="1" thickBot="1">
      <c r="A7" s="359"/>
      <c r="B7" s="368"/>
      <c r="C7" s="108" t="s">
        <v>61</v>
      </c>
      <c r="D7" s="109" t="s">
        <v>62</v>
      </c>
      <c r="E7" s="110"/>
    </row>
    <row r="8" spans="1:5" ht="26.25" thickBot="1">
      <c r="A8" s="366"/>
      <c r="B8" s="369"/>
      <c r="C8" s="111" t="s">
        <v>643</v>
      </c>
      <c r="D8" s="112" t="s">
        <v>644</v>
      </c>
      <c r="E8" s="112" t="s">
        <v>645</v>
      </c>
    </row>
    <row r="9" spans="1:5" ht="13.5" thickBot="1">
      <c r="A9" s="113">
        <v>1</v>
      </c>
      <c r="B9" s="113">
        <v>2</v>
      </c>
      <c r="C9" s="15">
        <v>3</v>
      </c>
      <c r="D9" s="114">
        <v>4</v>
      </c>
      <c r="E9" s="115">
        <v>5</v>
      </c>
    </row>
    <row r="10" spans="1:5" ht="30" customHeight="1" thickBot="1">
      <c r="A10" s="116">
        <v>8000</v>
      </c>
      <c r="B10" s="117" t="s">
        <v>646</v>
      </c>
      <c r="C10" s="118">
        <f>SUM(D10:E10)</f>
        <v>-223962.4</v>
      </c>
      <c r="D10" s="118">
        <f>հատված1!E9-հատված2!G8</f>
        <v>0</v>
      </c>
      <c r="E10" s="118">
        <f>հատված1!F9-հատված2!H8</f>
        <v>-223962.4</v>
      </c>
    </row>
    <row r="11" spans="1:5" ht="12.75">
      <c r="A11" s="29"/>
      <c r="B11" s="29"/>
      <c r="C11" s="29"/>
      <c r="D11" s="29"/>
      <c r="E11" s="29"/>
    </row>
    <row r="12" spans="1:5" ht="12.75">
      <c r="A12" s="29"/>
      <c r="B12" s="29"/>
      <c r="C12" s="29"/>
      <c r="D12" s="29"/>
      <c r="E12" s="29"/>
    </row>
    <row r="13" spans="1:5" ht="12.75">
      <c r="A13" s="29"/>
      <c r="B13" s="29"/>
      <c r="C13" s="29"/>
      <c r="D13" s="29"/>
      <c r="E13" s="29"/>
    </row>
    <row r="14" spans="1:5" ht="12.75">
      <c r="A14" s="29"/>
      <c r="B14" s="29"/>
      <c r="C14" s="29"/>
      <c r="D14" s="29"/>
      <c r="E14" s="29"/>
    </row>
    <row r="15" spans="1:7" ht="12.75">
      <c r="A15" s="29"/>
      <c r="B15" s="306" t="s">
        <v>647</v>
      </c>
      <c r="C15" s="307">
        <f>C10+հատված5!D9</f>
        <v>0</v>
      </c>
      <c r="D15" s="307">
        <f>D10+հատված5!E9</f>
        <v>0</v>
      </c>
      <c r="E15" s="307">
        <f>E10+հատված5!F9</f>
        <v>0</v>
      </c>
      <c r="G15" s="274"/>
    </row>
    <row r="16" spans="1:5" ht="12.75">
      <c r="A16" s="29"/>
      <c r="B16" s="119" t="s">
        <v>648</v>
      </c>
      <c r="C16" s="120">
        <f>հատված2!F8-հատված3!D9</f>
        <v>0</v>
      </c>
      <c r="D16" s="120">
        <f>հատված2!G8-հատված3!E9</f>
        <v>0</v>
      </c>
      <c r="E16" s="120">
        <f>հատված2!H8-հատված3!F9</f>
        <v>0</v>
      </c>
    </row>
    <row r="17" spans="1:5" ht="12.75">
      <c r="A17" s="29"/>
      <c r="B17" s="119" t="s">
        <v>649</v>
      </c>
      <c r="C17" s="120">
        <f>հատված2!F307-հատված3!D170</f>
        <v>0</v>
      </c>
      <c r="D17" s="120">
        <f>հատված2!G307-հատված3!E170</f>
        <v>0</v>
      </c>
      <c r="E17" s="120">
        <f>հատված2!H307-հատված3!F170</f>
        <v>0</v>
      </c>
    </row>
    <row r="18" spans="1:5" ht="12.75">
      <c r="A18" s="29"/>
      <c r="B18" s="121"/>
      <c r="C18" s="122"/>
      <c r="D18" s="122"/>
      <c r="E18" s="122"/>
    </row>
    <row r="19" spans="1:5" ht="12.75">
      <c r="A19" s="29"/>
      <c r="B19" s="121"/>
      <c r="C19" s="122"/>
      <c r="D19" s="122"/>
      <c r="E19" s="122"/>
    </row>
    <row r="20" spans="1:5" ht="12.75">
      <c r="A20" s="29"/>
      <c r="B20" s="121"/>
      <c r="C20" s="122"/>
      <c r="D20" s="122"/>
      <c r="E20" s="122"/>
    </row>
    <row r="21" spans="1:5" ht="12.75">
      <c r="A21" s="29"/>
      <c r="B21" s="29"/>
      <c r="C21" s="29"/>
      <c r="D21" s="29"/>
      <c r="E21" s="29"/>
    </row>
    <row r="22" spans="1:5" ht="12.75">
      <c r="A22" s="29"/>
      <c r="B22" s="29"/>
      <c r="C22" s="29"/>
      <c r="D22" s="29"/>
      <c r="E22" s="29"/>
    </row>
    <row r="23" spans="1:5" ht="12.75">
      <c r="A23" s="29"/>
      <c r="B23" s="29"/>
      <c r="C23" s="29"/>
      <c r="D23" s="29"/>
      <c r="E23" s="29"/>
    </row>
    <row r="24" spans="1:5" ht="12.75">
      <c r="A24" s="29"/>
      <c r="B24" s="29"/>
      <c r="C24" s="29"/>
      <c r="D24" s="29"/>
      <c r="E24" s="29"/>
    </row>
    <row r="25" spans="1:5" ht="12.75">
      <c r="A25" s="29"/>
      <c r="B25" s="29"/>
      <c r="C25" s="29"/>
      <c r="D25" s="29"/>
      <c r="E25" s="29"/>
    </row>
    <row r="26" spans="1:5" s="123" customFormat="1" ht="54.75" customHeight="1">
      <c r="A26" s="364" t="s">
        <v>650</v>
      </c>
      <c r="B26" s="364"/>
      <c r="C26" s="364"/>
      <c r="D26" s="364"/>
      <c r="E26" s="364"/>
    </row>
    <row r="27" spans="1:5" ht="12.75">
      <c r="A27" s="29"/>
      <c r="B27" s="29"/>
      <c r="C27" s="29"/>
      <c r="D27" s="29"/>
      <c r="E27" s="29"/>
    </row>
    <row r="41" spans="1:3" ht="12.75">
      <c r="A41" s="9"/>
      <c r="B41" s="124"/>
      <c r="C41" s="125"/>
    </row>
    <row r="42" spans="1:3" ht="12.75">
      <c r="A42" s="9"/>
      <c r="B42" s="126"/>
      <c r="C42" s="125"/>
    </row>
    <row r="43" spans="1:3" ht="12.75">
      <c r="A43" s="9"/>
      <c r="B43" s="124"/>
      <c r="C43" s="125"/>
    </row>
    <row r="44" spans="1:3" ht="12.75">
      <c r="A44" s="9"/>
      <c r="B44" s="124"/>
      <c r="C44" s="125"/>
    </row>
    <row r="45" spans="1:3" ht="12.75">
      <c r="A45" s="9"/>
      <c r="B45" s="124"/>
      <c r="C45" s="125"/>
    </row>
    <row r="46" spans="1:3" ht="12.75">
      <c r="A46" s="9"/>
      <c r="B46" s="124"/>
      <c r="C46" s="125"/>
    </row>
    <row r="47" spans="2:3" ht="12.75">
      <c r="B47" s="124"/>
      <c r="C47" s="125"/>
    </row>
    <row r="48" spans="2:3" ht="12.75">
      <c r="B48" s="124"/>
      <c r="C48" s="125"/>
    </row>
    <row r="49" spans="2:3" ht="12.75">
      <c r="B49" s="124"/>
      <c r="C49" s="125"/>
    </row>
    <row r="50" spans="2:3" ht="12.75">
      <c r="B50" s="124"/>
      <c r="C50" s="125"/>
    </row>
    <row r="51" spans="2:3" ht="12.75">
      <c r="B51" s="124"/>
      <c r="C51" s="125"/>
    </row>
    <row r="52" spans="2:3" ht="12.75">
      <c r="B52" s="124"/>
      <c r="C52" s="125"/>
    </row>
    <row r="53" spans="2:3" ht="12.75">
      <c r="B53" s="124"/>
      <c r="C53" s="125"/>
    </row>
    <row r="54" spans="2:3" ht="12.75">
      <c r="B54" s="124"/>
      <c r="C54" s="125"/>
    </row>
    <row r="55" spans="2:3" ht="12.75">
      <c r="B55" s="124"/>
      <c r="C55" s="125"/>
    </row>
    <row r="56" spans="2:3" ht="12.75">
      <c r="B56" s="124"/>
      <c r="C56" s="125"/>
    </row>
    <row r="57" spans="2:3" ht="12.75">
      <c r="B57" s="124"/>
      <c r="C57" s="125"/>
    </row>
    <row r="58" ht="12.75">
      <c r="B58" s="127"/>
    </row>
    <row r="59" ht="12.75">
      <c r="B59" s="127"/>
    </row>
    <row r="60" ht="12.75">
      <c r="B60" s="127"/>
    </row>
    <row r="61" ht="12.75">
      <c r="B61" s="127"/>
    </row>
    <row r="62" ht="12.75">
      <c r="B62" s="127"/>
    </row>
    <row r="63" ht="12.75">
      <c r="B63" s="127"/>
    </row>
    <row r="64" ht="12.75">
      <c r="B64" s="127"/>
    </row>
    <row r="65" ht="12.75">
      <c r="B65" s="127"/>
    </row>
    <row r="66" ht="12.75">
      <c r="B66" s="127"/>
    </row>
    <row r="67" ht="12.75">
      <c r="B67" s="127"/>
    </row>
    <row r="68" ht="12.75">
      <c r="B68" s="127"/>
    </row>
    <row r="69" ht="12.75">
      <c r="B69" s="127"/>
    </row>
    <row r="70" ht="12.75">
      <c r="B70" s="127"/>
    </row>
    <row r="71" ht="12.75">
      <c r="B71" s="127"/>
    </row>
    <row r="72" ht="12.75">
      <c r="B72" s="127"/>
    </row>
    <row r="73" ht="12.75">
      <c r="B73" s="127"/>
    </row>
    <row r="74" ht="12.75">
      <c r="B74" s="127"/>
    </row>
    <row r="75" ht="12.75">
      <c r="B75" s="127"/>
    </row>
    <row r="76" ht="12.75">
      <c r="B76" s="127"/>
    </row>
    <row r="77" ht="12.75">
      <c r="B77" s="127"/>
    </row>
    <row r="78" ht="12.75">
      <c r="B78" s="127"/>
    </row>
    <row r="79" ht="12.75">
      <c r="B79" s="127"/>
    </row>
    <row r="80" ht="12.75">
      <c r="B80" s="127"/>
    </row>
    <row r="81" ht="12.75">
      <c r="B81" s="127"/>
    </row>
    <row r="82" ht="12.75">
      <c r="B82" s="127"/>
    </row>
    <row r="83" ht="12.75">
      <c r="B83" s="127"/>
    </row>
    <row r="84" ht="12.75">
      <c r="B84" s="127"/>
    </row>
    <row r="85" ht="12.75">
      <c r="B85" s="127"/>
    </row>
    <row r="86" ht="12.75">
      <c r="B86" s="127"/>
    </row>
    <row r="87" ht="12.75">
      <c r="B87" s="127"/>
    </row>
    <row r="88" ht="12.75">
      <c r="B88" s="127"/>
    </row>
    <row r="89" ht="12.75">
      <c r="B89" s="127"/>
    </row>
    <row r="90" ht="12.75">
      <c r="B90" s="127"/>
    </row>
    <row r="91" ht="12.75">
      <c r="B91" s="127"/>
    </row>
    <row r="92" ht="12.75">
      <c r="B92" s="127"/>
    </row>
    <row r="93" ht="12.75">
      <c r="B93" s="127"/>
    </row>
    <row r="94" ht="12.75">
      <c r="B94" s="127"/>
    </row>
    <row r="95" ht="12.75">
      <c r="B95" s="127"/>
    </row>
    <row r="96" ht="12.75">
      <c r="B96" s="127"/>
    </row>
    <row r="97" ht="12.75">
      <c r="B97" s="127"/>
    </row>
    <row r="98" ht="12.75">
      <c r="B98" s="127"/>
    </row>
    <row r="99" ht="12.75">
      <c r="B99" s="127"/>
    </row>
    <row r="100" ht="12.75">
      <c r="B100" s="127"/>
    </row>
    <row r="101" ht="12.75">
      <c r="B101" s="127"/>
    </row>
    <row r="102" ht="12.75">
      <c r="B102" s="127"/>
    </row>
    <row r="103" ht="12.75">
      <c r="B103" s="127"/>
    </row>
    <row r="104" ht="12.75">
      <c r="B104" s="127"/>
    </row>
    <row r="105" ht="12.75">
      <c r="B105" s="127"/>
    </row>
    <row r="106" ht="12.75">
      <c r="B106" s="127"/>
    </row>
    <row r="107" ht="12.75">
      <c r="B107" s="127"/>
    </row>
    <row r="108" ht="12.75">
      <c r="B108" s="127"/>
    </row>
    <row r="109" ht="12.75">
      <c r="B109" s="127"/>
    </row>
    <row r="110" ht="12.75">
      <c r="B110" s="127"/>
    </row>
    <row r="111" ht="12.75">
      <c r="B111" s="127"/>
    </row>
    <row r="112" ht="12.75">
      <c r="B112" s="127"/>
    </row>
    <row r="113" ht="12.75">
      <c r="B113" s="127"/>
    </row>
    <row r="114" ht="12.75">
      <c r="B114" s="127"/>
    </row>
    <row r="115" ht="12.75">
      <c r="B115" s="127"/>
    </row>
    <row r="116" ht="12.75">
      <c r="B116" s="127"/>
    </row>
    <row r="117" ht="12.75">
      <c r="B117" s="127"/>
    </row>
    <row r="118" ht="12.75">
      <c r="B118" s="127"/>
    </row>
    <row r="119" ht="12.75">
      <c r="B119" s="127"/>
    </row>
    <row r="120" ht="12.75">
      <c r="B120" s="127"/>
    </row>
    <row r="121" ht="12.75">
      <c r="B121" s="127"/>
    </row>
    <row r="122" ht="12.75">
      <c r="B122" s="127"/>
    </row>
    <row r="123" ht="12.75">
      <c r="B123" s="127"/>
    </row>
    <row r="124" ht="12.75">
      <c r="B124" s="127"/>
    </row>
    <row r="125" ht="12.75">
      <c r="B125" s="127"/>
    </row>
    <row r="126" ht="12.75">
      <c r="B126" s="127"/>
    </row>
    <row r="127" ht="12.75">
      <c r="B127" s="127"/>
    </row>
    <row r="128" ht="12.75">
      <c r="B128" s="127"/>
    </row>
    <row r="129" ht="12.75">
      <c r="B129" s="127"/>
    </row>
    <row r="130" ht="12.75">
      <c r="B130" s="127"/>
    </row>
    <row r="131" ht="12.75">
      <c r="B131" s="127"/>
    </row>
    <row r="132" ht="12.75">
      <c r="B132" s="127"/>
    </row>
    <row r="133" ht="12.75">
      <c r="B133" s="127"/>
    </row>
    <row r="134" ht="12.75">
      <c r="B134" s="127"/>
    </row>
    <row r="135" ht="12.75">
      <c r="B135" s="127"/>
    </row>
    <row r="136" ht="12.75">
      <c r="B136" s="127"/>
    </row>
    <row r="137" ht="12.75">
      <c r="B137" s="127"/>
    </row>
    <row r="138" ht="12.75">
      <c r="B138" s="127"/>
    </row>
    <row r="139" ht="12.75">
      <c r="B139" s="127"/>
    </row>
    <row r="140" ht="12.75">
      <c r="B140" s="127"/>
    </row>
    <row r="141" ht="12.75">
      <c r="B141" s="127"/>
    </row>
    <row r="142" ht="12.75">
      <c r="B142" s="127"/>
    </row>
    <row r="143" ht="12.75">
      <c r="B143" s="127"/>
    </row>
    <row r="144" ht="12.75">
      <c r="B144" s="127"/>
    </row>
    <row r="145" ht="12.75">
      <c r="B145" s="127"/>
    </row>
    <row r="146" ht="12.75">
      <c r="B146" s="127"/>
    </row>
    <row r="147" ht="12.75">
      <c r="B147" s="127"/>
    </row>
    <row r="148" ht="12.75">
      <c r="B148" s="127"/>
    </row>
    <row r="149" ht="12.75">
      <c r="B149" s="127"/>
    </row>
    <row r="150" ht="12.75">
      <c r="B150" s="127"/>
    </row>
    <row r="151" ht="12.75">
      <c r="B151" s="127"/>
    </row>
    <row r="152" ht="12.75">
      <c r="B152" s="127"/>
    </row>
    <row r="153" ht="12.75">
      <c r="B153" s="127"/>
    </row>
    <row r="154" ht="12.75">
      <c r="B154" s="127"/>
    </row>
    <row r="155" ht="12.75">
      <c r="B155" s="127"/>
    </row>
    <row r="156" ht="12.75">
      <c r="B156" s="127"/>
    </row>
    <row r="157" ht="12.75">
      <c r="B157" s="127"/>
    </row>
    <row r="158" ht="12.75">
      <c r="B158" s="127"/>
    </row>
    <row r="159" ht="12.75">
      <c r="B159" s="127"/>
    </row>
    <row r="160" ht="12.75">
      <c r="B160" s="127"/>
    </row>
    <row r="161" ht="12.75">
      <c r="B161" s="127"/>
    </row>
    <row r="162" ht="12.75">
      <c r="B162" s="127"/>
    </row>
    <row r="163" ht="12.75">
      <c r="B163" s="127"/>
    </row>
    <row r="164" ht="12.75">
      <c r="B164" s="127"/>
    </row>
    <row r="165" ht="12.75">
      <c r="B165" s="127"/>
    </row>
    <row r="166" ht="12.75">
      <c r="B166" s="127"/>
    </row>
    <row r="167" ht="12.75">
      <c r="B167" s="127"/>
    </row>
    <row r="168" ht="12.75">
      <c r="B168" s="127"/>
    </row>
    <row r="169" ht="12.75">
      <c r="B169" s="127"/>
    </row>
    <row r="170" ht="12.75">
      <c r="B170" s="127"/>
    </row>
    <row r="171" ht="12.75">
      <c r="B171" s="127"/>
    </row>
    <row r="172" ht="12.75">
      <c r="B172" s="127"/>
    </row>
    <row r="173" ht="12.75">
      <c r="B173" s="127"/>
    </row>
    <row r="174" ht="12.75">
      <c r="B174" s="127"/>
    </row>
    <row r="175" ht="12.75">
      <c r="B175" s="127"/>
    </row>
    <row r="176" ht="12.75">
      <c r="B176" s="127"/>
    </row>
    <row r="177" ht="12.75">
      <c r="B177" s="127"/>
    </row>
    <row r="178" ht="12.75">
      <c r="B178" s="127"/>
    </row>
    <row r="179" ht="12.75">
      <c r="B179" s="127"/>
    </row>
    <row r="180" ht="12.75">
      <c r="B180" s="127"/>
    </row>
    <row r="181" ht="12.75">
      <c r="B181" s="127"/>
    </row>
    <row r="182" ht="12.75">
      <c r="B182" s="127"/>
    </row>
    <row r="183" ht="12.75">
      <c r="B183" s="127"/>
    </row>
    <row r="184" ht="12.75">
      <c r="B184" s="127"/>
    </row>
    <row r="185" ht="12.75">
      <c r="B185" s="127"/>
    </row>
    <row r="186" ht="12.75">
      <c r="B186" s="127"/>
    </row>
    <row r="187" ht="12.75">
      <c r="B187" s="127"/>
    </row>
    <row r="188" ht="12.75">
      <c r="B188" s="127"/>
    </row>
    <row r="189" ht="12.75">
      <c r="B189" s="127"/>
    </row>
    <row r="190" ht="12.75">
      <c r="B190" s="127"/>
    </row>
    <row r="191" ht="12.75">
      <c r="B191" s="127"/>
    </row>
    <row r="192" ht="12.75">
      <c r="B192" s="127"/>
    </row>
    <row r="193" ht="12.75">
      <c r="B193" s="127"/>
    </row>
    <row r="194" ht="12.75">
      <c r="B194" s="127"/>
    </row>
    <row r="195" ht="12.75">
      <c r="B195" s="127"/>
    </row>
    <row r="196" ht="12.75">
      <c r="B196" s="127"/>
    </row>
    <row r="197" ht="12.75">
      <c r="B197" s="127"/>
    </row>
    <row r="198" ht="12.75">
      <c r="B198" s="127"/>
    </row>
    <row r="199" ht="12.75">
      <c r="B199" s="127"/>
    </row>
    <row r="200" ht="12.75">
      <c r="B200" s="127"/>
    </row>
    <row r="201" ht="12.75">
      <c r="B201" s="127"/>
    </row>
    <row r="202" ht="12.75">
      <c r="B202" s="127"/>
    </row>
    <row r="203" ht="12.75">
      <c r="B203" s="127"/>
    </row>
    <row r="204" ht="12.75">
      <c r="B204" s="127"/>
    </row>
    <row r="205" ht="12.75">
      <c r="B205" s="127"/>
    </row>
    <row r="206" ht="12.75">
      <c r="B206" s="127"/>
    </row>
    <row r="207" ht="12.75">
      <c r="B207" s="127"/>
    </row>
    <row r="208" ht="12.75">
      <c r="B208" s="127"/>
    </row>
    <row r="209" ht="12.75">
      <c r="B209" s="127"/>
    </row>
    <row r="210" ht="12.75">
      <c r="B210" s="127"/>
    </row>
    <row r="211" ht="12.75">
      <c r="B211" s="127"/>
    </row>
    <row r="212" ht="12.75">
      <c r="B212" s="127"/>
    </row>
    <row r="213" ht="12.75">
      <c r="B213" s="127"/>
    </row>
    <row r="214" ht="12.75">
      <c r="B214" s="127"/>
    </row>
    <row r="215" ht="12.75">
      <c r="B215" s="127"/>
    </row>
    <row r="216" ht="12.75">
      <c r="B216" s="127"/>
    </row>
    <row r="217" ht="12.75">
      <c r="B217" s="127"/>
    </row>
    <row r="218" ht="12.75">
      <c r="B218" s="127"/>
    </row>
    <row r="219" ht="12.75">
      <c r="B219" s="127"/>
    </row>
    <row r="220" ht="12.75">
      <c r="B220" s="127"/>
    </row>
  </sheetData>
  <sheetProtection/>
  <protectedRanges>
    <protectedRange sqref="A1:IV4" name="Range1_1"/>
  </protectedRanges>
  <mergeCells count="7">
    <mergeCell ref="A26:E26"/>
    <mergeCell ref="A2:E2"/>
    <mergeCell ref="A3:E3"/>
    <mergeCell ref="A4:E4"/>
    <mergeCell ref="A6:A8"/>
    <mergeCell ref="B6:B8"/>
    <mergeCell ref="C6:E6"/>
  </mergeCells>
  <printOptions/>
  <pageMargins left="0.75" right="0.75" top="0.25" bottom="1" header="0.5" footer="0.5"/>
  <pageSetup horizontalDpi="600" verticalDpi="600" orientation="portrait" paperSize="9" scale="9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7.28125" style="0" customWidth="1"/>
    <col min="4" max="4" width="9.7109375" style="0" customWidth="1"/>
    <col min="5" max="5" width="8.57421875" style="0" customWidth="1"/>
    <col min="6" max="6" width="10.7109375" style="0" customWidth="1"/>
    <col min="7" max="7" width="0.13671875" style="0" customWidth="1"/>
    <col min="8" max="8" width="11.140625" style="0" hidden="1" customWidth="1"/>
    <col min="9" max="14" width="8.8515625" style="0" hidden="1" customWidth="1"/>
  </cols>
  <sheetData>
    <row r="1" spans="1:6" s="77" customFormat="1" ht="21.75" customHeight="1">
      <c r="A1" s="336" t="s">
        <v>293</v>
      </c>
      <c r="B1" s="336"/>
      <c r="C1" s="336"/>
      <c r="D1" s="336"/>
      <c r="E1" s="336"/>
      <c r="F1" s="336"/>
    </row>
    <row r="2" spans="2:6" s="77" customFormat="1" ht="28.5" customHeight="1">
      <c r="B2" s="336" t="s">
        <v>294</v>
      </c>
      <c r="C2" s="336"/>
      <c r="D2" s="336"/>
      <c r="E2" s="336"/>
      <c r="F2" s="336"/>
    </row>
    <row r="3" spans="1:6" s="77" customFormat="1" ht="15">
      <c r="A3" s="336"/>
      <c r="B3" s="336"/>
      <c r="C3" s="336"/>
      <c r="D3" s="336"/>
      <c r="E3" s="336"/>
      <c r="F3" s="336"/>
    </row>
    <row r="4" spans="1:6" s="77" customFormat="1" ht="3.75" customHeight="1" thickBot="1">
      <c r="A4" s="106"/>
      <c r="B4" s="92"/>
      <c r="C4" s="92"/>
      <c r="D4" s="92"/>
      <c r="E4" s="92"/>
      <c r="F4" s="92"/>
    </row>
    <row r="5" spans="1:6" s="95" customFormat="1" ht="13.5" customHeight="1" thickBot="1">
      <c r="A5" s="358" t="s">
        <v>258</v>
      </c>
      <c r="B5" s="360" t="s">
        <v>259</v>
      </c>
      <c r="C5" s="361"/>
      <c r="D5" s="326" t="s">
        <v>708</v>
      </c>
      <c r="E5" s="326"/>
      <c r="F5" s="327"/>
    </row>
    <row r="6" spans="1:6" s="95" customFormat="1" ht="30" customHeight="1" thickBot="1">
      <c r="A6" s="359"/>
      <c r="B6" s="362"/>
      <c r="C6" s="363"/>
      <c r="D6" s="334" t="s">
        <v>712</v>
      </c>
      <c r="E6" s="14" t="s">
        <v>713</v>
      </c>
      <c r="F6" s="14"/>
    </row>
    <row r="7" spans="1:6" s="95" customFormat="1" ht="26.25" thickBot="1">
      <c r="A7" s="366"/>
      <c r="B7" s="96" t="s">
        <v>260</v>
      </c>
      <c r="C7" s="128" t="s">
        <v>261</v>
      </c>
      <c r="D7" s="335"/>
      <c r="E7" s="16" t="s">
        <v>714</v>
      </c>
      <c r="F7" s="17" t="s">
        <v>715</v>
      </c>
    </row>
    <row r="8" spans="1:6" s="95" customFormat="1" ht="13.5" thickBot="1">
      <c r="A8" s="113">
        <v>1</v>
      </c>
      <c r="B8" s="113">
        <v>2</v>
      </c>
      <c r="C8" s="113" t="s">
        <v>75</v>
      </c>
      <c r="D8" s="251">
        <v>4</v>
      </c>
      <c r="E8" s="251">
        <v>5</v>
      </c>
      <c r="F8" s="20">
        <v>6</v>
      </c>
    </row>
    <row r="9" spans="1:6" s="132" customFormat="1" ht="24">
      <c r="A9" s="129">
        <v>8010</v>
      </c>
      <c r="B9" s="130" t="s">
        <v>651</v>
      </c>
      <c r="C9" s="131"/>
      <c r="D9" s="252">
        <f>SUM(D11,D66)</f>
        <v>223962.4</v>
      </c>
      <c r="E9" s="253">
        <f>SUM(E11,E66)</f>
        <v>0</v>
      </c>
      <c r="F9" s="253">
        <f>SUM(F11,F66)</f>
        <v>223962.4</v>
      </c>
    </row>
    <row r="10" spans="1:6" s="132" customFormat="1" ht="12.75">
      <c r="A10" s="133"/>
      <c r="B10" s="134" t="s">
        <v>713</v>
      </c>
      <c r="C10" s="135"/>
      <c r="D10" s="254"/>
      <c r="E10" s="255"/>
      <c r="F10" s="255"/>
    </row>
    <row r="11" spans="1:6" s="10" customFormat="1" ht="24">
      <c r="A11" s="136">
        <v>8100</v>
      </c>
      <c r="B11" s="137" t="s">
        <v>504</v>
      </c>
      <c r="C11" s="138"/>
      <c r="D11" s="213">
        <f>SUM(D13,D41)</f>
        <v>223962.4</v>
      </c>
      <c r="E11" s="214">
        <f>SUM(E13,E41)</f>
        <v>0</v>
      </c>
      <c r="F11" s="214">
        <f>SUM(F13,F41)</f>
        <v>223962.4</v>
      </c>
    </row>
    <row r="12" spans="1:6" s="10" customFormat="1" ht="12.75">
      <c r="A12" s="136"/>
      <c r="B12" s="139" t="s">
        <v>713</v>
      </c>
      <c r="C12" s="138"/>
      <c r="D12" s="213"/>
      <c r="E12" s="214"/>
      <c r="F12" s="214"/>
    </row>
    <row r="13" spans="1:6" s="10" customFormat="1" ht="24" customHeight="1">
      <c r="A13" s="140">
        <v>8110</v>
      </c>
      <c r="B13" s="141" t="s">
        <v>652</v>
      </c>
      <c r="C13" s="138"/>
      <c r="D13" s="213">
        <f>SUM(D15:D19)</f>
        <v>0</v>
      </c>
      <c r="E13" s="214">
        <f>SUM(E15:E19)</f>
        <v>0</v>
      </c>
      <c r="F13" s="214">
        <f>SUM(F15:F19)</f>
        <v>0</v>
      </c>
    </row>
    <row r="14" spans="1:6" s="10" customFormat="1" ht="12.75">
      <c r="A14" s="140"/>
      <c r="B14" s="142" t="s">
        <v>713</v>
      </c>
      <c r="C14" s="138"/>
      <c r="D14" s="256"/>
      <c r="E14" s="214"/>
      <c r="F14" s="257"/>
    </row>
    <row r="15" spans="1:6" s="10" customFormat="1" ht="33" customHeight="1">
      <c r="A15" s="140">
        <v>8111</v>
      </c>
      <c r="B15" s="143" t="s">
        <v>505</v>
      </c>
      <c r="C15" s="138"/>
      <c r="D15" s="213">
        <f>SUM(D17:D18)</f>
        <v>0</v>
      </c>
      <c r="E15" s="257" t="s">
        <v>653</v>
      </c>
      <c r="F15" s="214">
        <f>SUM(F17:F18)</f>
        <v>0</v>
      </c>
    </row>
    <row r="16" spans="1:6" s="10" customFormat="1" ht="12.75">
      <c r="A16" s="140"/>
      <c r="B16" s="144" t="s">
        <v>458</v>
      </c>
      <c r="C16" s="138"/>
      <c r="D16" s="213"/>
      <c r="E16" s="257"/>
      <c r="F16" s="214"/>
    </row>
    <row r="17" spans="1:6" s="10" customFormat="1" ht="12.75">
      <c r="A17" s="140">
        <v>8112</v>
      </c>
      <c r="B17" s="145" t="s">
        <v>654</v>
      </c>
      <c r="C17" s="146" t="s">
        <v>655</v>
      </c>
      <c r="D17" s="213">
        <f>SUM(E17:F17)</f>
        <v>0</v>
      </c>
      <c r="E17" s="257" t="s">
        <v>653</v>
      </c>
      <c r="F17" s="214">
        <v>0</v>
      </c>
    </row>
    <row r="18" spans="1:6" s="10" customFormat="1" ht="12.75">
      <c r="A18" s="140">
        <v>8113</v>
      </c>
      <c r="B18" s="145" t="s">
        <v>656</v>
      </c>
      <c r="C18" s="146" t="s">
        <v>657</v>
      </c>
      <c r="D18" s="213">
        <f>SUM(E18:F18)</f>
        <v>0</v>
      </c>
      <c r="E18" s="257" t="s">
        <v>653</v>
      </c>
      <c r="F18" s="214">
        <v>0</v>
      </c>
    </row>
    <row r="19" spans="1:6" s="10" customFormat="1" ht="27" customHeight="1">
      <c r="A19" s="140">
        <v>8120</v>
      </c>
      <c r="B19" s="143" t="s">
        <v>519</v>
      </c>
      <c r="C19" s="146"/>
      <c r="D19" s="213">
        <f>SUM(D21,D31)</f>
        <v>0</v>
      </c>
      <c r="E19" s="214">
        <f>SUM(E21,E31)</f>
        <v>0</v>
      </c>
      <c r="F19" s="214">
        <f>SUM(F21,F31)</f>
        <v>0</v>
      </c>
    </row>
    <row r="20" spans="1:6" s="10" customFormat="1" ht="12.75">
      <c r="A20" s="140"/>
      <c r="B20" s="144" t="s">
        <v>713</v>
      </c>
      <c r="C20" s="146"/>
      <c r="D20" s="213"/>
      <c r="E20" s="257"/>
      <c r="F20" s="214"/>
    </row>
    <row r="21" spans="1:6" s="10" customFormat="1" ht="12.75">
      <c r="A21" s="140">
        <v>8121</v>
      </c>
      <c r="B21" s="143" t="s">
        <v>506</v>
      </c>
      <c r="C21" s="146"/>
      <c r="D21" s="213">
        <f>SUM(D23,D27)</f>
        <v>0</v>
      </c>
      <c r="E21" s="257" t="s">
        <v>653</v>
      </c>
      <c r="F21" s="214">
        <f>SUM(F23,F27)</f>
        <v>0</v>
      </c>
    </row>
    <row r="22" spans="1:6" s="10" customFormat="1" ht="12.75">
      <c r="A22" s="140"/>
      <c r="B22" s="144" t="s">
        <v>458</v>
      </c>
      <c r="C22" s="146"/>
      <c r="D22" s="213"/>
      <c r="E22" s="257"/>
      <c r="F22" s="214"/>
    </row>
    <row r="23" spans="1:6" s="10" customFormat="1" ht="12.75">
      <c r="A23" s="136">
        <v>8122</v>
      </c>
      <c r="B23" s="141" t="s">
        <v>507</v>
      </c>
      <c r="C23" s="146" t="s">
        <v>659</v>
      </c>
      <c r="D23" s="213">
        <f>SUM(D25:D26)</f>
        <v>0</v>
      </c>
      <c r="E23" s="257" t="s">
        <v>653</v>
      </c>
      <c r="F23" s="214">
        <f>SUM(F25:F26)</f>
        <v>0</v>
      </c>
    </row>
    <row r="24" spans="1:6" s="10" customFormat="1" ht="12.75">
      <c r="A24" s="136"/>
      <c r="B24" s="147" t="s">
        <v>458</v>
      </c>
      <c r="C24" s="146"/>
      <c r="D24" s="213"/>
      <c r="E24" s="257"/>
      <c r="F24" s="214"/>
    </row>
    <row r="25" spans="1:6" s="10" customFormat="1" ht="12.75">
      <c r="A25" s="136">
        <v>8123</v>
      </c>
      <c r="B25" s="147" t="s">
        <v>660</v>
      </c>
      <c r="C25" s="146"/>
      <c r="D25" s="213">
        <f>SUM(E25:F25)</f>
        <v>0</v>
      </c>
      <c r="E25" s="257" t="s">
        <v>653</v>
      </c>
      <c r="F25" s="214">
        <v>0</v>
      </c>
    </row>
    <row r="26" spans="1:6" s="10" customFormat="1" ht="12.75">
      <c r="A26" s="136">
        <v>8124</v>
      </c>
      <c r="B26" s="147" t="s">
        <v>661</v>
      </c>
      <c r="C26" s="146"/>
      <c r="D26" s="213">
        <f>SUM(E26:F26)</f>
        <v>0</v>
      </c>
      <c r="E26" s="257" t="s">
        <v>653</v>
      </c>
      <c r="F26" s="214">
        <v>0</v>
      </c>
    </row>
    <row r="27" spans="1:6" s="10" customFormat="1" ht="24">
      <c r="A27" s="136">
        <v>8130</v>
      </c>
      <c r="B27" s="141" t="s">
        <v>508</v>
      </c>
      <c r="C27" s="146" t="s">
        <v>663</v>
      </c>
      <c r="D27" s="213">
        <f>SUM(D29:D30)</f>
        <v>0</v>
      </c>
      <c r="E27" s="257" t="s">
        <v>653</v>
      </c>
      <c r="F27" s="214">
        <f>SUM(F29:F30)</f>
        <v>0</v>
      </c>
    </row>
    <row r="28" spans="1:6" s="10" customFormat="1" ht="12.75">
      <c r="A28" s="136"/>
      <c r="B28" s="147" t="s">
        <v>458</v>
      </c>
      <c r="C28" s="146"/>
      <c r="D28" s="213"/>
      <c r="E28" s="257"/>
      <c r="F28" s="214"/>
    </row>
    <row r="29" spans="1:6" s="10" customFormat="1" ht="12.75">
      <c r="A29" s="136">
        <v>8131</v>
      </c>
      <c r="B29" s="147" t="s">
        <v>664</v>
      </c>
      <c r="C29" s="146"/>
      <c r="D29" s="213">
        <f>SUM(E29:F29)</f>
        <v>0</v>
      </c>
      <c r="E29" s="257" t="s">
        <v>653</v>
      </c>
      <c r="F29" s="214">
        <v>0</v>
      </c>
    </row>
    <row r="30" spans="1:6" s="10" customFormat="1" ht="12.75">
      <c r="A30" s="136">
        <v>8132</v>
      </c>
      <c r="B30" s="147" t="s">
        <v>665</v>
      </c>
      <c r="C30" s="146"/>
      <c r="D30" s="213">
        <f>SUM(E30:F30)</f>
        <v>0</v>
      </c>
      <c r="E30" s="257" t="s">
        <v>653</v>
      </c>
      <c r="F30" s="214">
        <v>0</v>
      </c>
    </row>
    <row r="31" spans="1:6" s="148" customFormat="1" ht="12.75">
      <c r="A31" s="136">
        <v>8140</v>
      </c>
      <c r="B31" s="141" t="s">
        <v>509</v>
      </c>
      <c r="C31" s="146"/>
      <c r="D31" s="213">
        <f>SUM(D33,D37)</f>
        <v>0</v>
      </c>
      <c r="E31" s="214">
        <f>SUM(E33,E37)</f>
        <v>0</v>
      </c>
      <c r="F31" s="214">
        <f>SUM(F33,F37)</f>
        <v>0</v>
      </c>
    </row>
    <row r="32" spans="1:6" s="148" customFormat="1" ht="12.75">
      <c r="A32" s="140"/>
      <c r="B32" s="144" t="s">
        <v>458</v>
      </c>
      <c r="C32" s="146"/>
      <c r="D32" s="213"/>
      <c r="E32" s="257"/>
      <c r="F32" s="214"/>
    </row>
    <row r="33" spans="1:6" s="148" customFormat="1" ht="24">
      <c r="A33" s="136">
        <v>8141</v>
      </c>
      <c r="B33" s="141" t="s">
        <v>510</v>
      </c>
      <c r="C33" s="146" t="s">
        <v>659</v>
      </c>
      <c r="D33" s="213">
        <f>SUM(D35:D36)</f>
        <v>0</v>
      </c>
      <c r="E33" s="214">
        <f>SUM(E35:E36)</f>
        <v>0</v>
      </c>
      <c r="F33" s="214">
        <f>SUM(F35:F36)</f>
        <v>0</v>
      </c>
    </row>
    <row r="34" spans="1:6" s="148" customFormat="1" ht="13.5" thickBot="1">
      <c r="A34" s="136"/>
      <c r="B34" s="147" t="s">
        <v>458</v>
      </c>
      <c r="C34" s="149"/>
      <c r="D34" s="213"/>
      <c r="E34" s="257"/>
      <c r="F34" s="214"/>
    </row>
    <row r="35" spans="1:6" s="148" customFormat="1" ht="12.75">
      <c r="A35" s="129">
        <v>8142</v>
      </c>
      <c r="B35" s="150" t="s">
        <v>666</v>
      </c>
      <c r="C35" s="151"/>
      <c r="D35" s="213">
        <f>SUM(E35:F35)</f>
        <v>0</v>
      </c>
      <c r="E35" s="257">
        <v>0</v>
      </c>
      <c r="F35" s="214" t="s">
        <v>719</v>
      </c>
    </row>
    <row r="36" spans="1:6" s="148" customFormat="1" ht="13.5" thickBot="1">
      <c r="A36" s="152">
        <v>8143</v>
      </c>
      <c r="B36" s="153" t="s">
        <v>667</v>
      </c>
      <c r="C36" s="154"/>
      <c r="D36" s="213">
        <f>SUM(E36:F36)</f>
        <v>0</v>
      </c>
      <c r="E36" s="257">
        <v>0</v>
      </c>
      <c r="F36" s="214" t="s">
        <v>719</v>
      </c>
    </row>
    <row r="37" spans="1:6" s="148" customFormat="1" ht="13.5" customHeight="1">
      <c r="A37" s="129">
        <v>8150</v>
      </c>
      <c r="B37" s="155" t="s">
        <v>512</v>
      </c>
      <c r="C37" s="156" t="s">
        <v>663</v>
      </c>
      <c r="D37" s="213">
        <f>SUM(D39:D40)</f>
        <v>0</v>
      </c>
      <c r="E37" s="214">
        <f>SUM(E39:E40)</f>
        <v>0</v>
      </c>
      <c r="F37" s="214">
        <f>SUM(F39:F40)</f>
        <v>0</v>
      </c>
    </row>
    <row r="38" spans="1:6" s="148" customFormat="1" ht="12.75">
      <c r="A38" s="136"/>
      <c r="B38" s="147" t="s">
        <v>458</v>
      </c>
      <c r="C38" s="157"/>
      <c r="D38" s="213"/>
      <c r="E38" s="257"/>
      <c r="F38" s="214"/>
    </row>
    <row r="39" spans="1:6" s="148" customFormat="1" ht="12.75">
      <c r="A39" s="136">
        <v>8151</v>
      </c>
      <c r="B39" s="147" t="s">
        <v>664</v>
      </c>
      <c r="C39" s="157"/>
      <c r="D39" s="213">
        <f>SUM(E39:F39)</f>
        <v>0</v>
      </c>
      <c r="E39" s="257">
        <v>0</v>
      </c>
      <c r="F39" s="214" t="s">
        <v>719</v>
      </c>
    </row>
    <row r="40" spans="1:6" s="148" customFormat="1" ht="13.5" thickBot="1">
      <c r="A40" s="158">
        <v>8152</v>
      </c>
      <c r="B40" s="159" t="s">
        <v>669</v>
      </c>
      <c r="C40" s="160"/>
      <c r="D40" s="213">
        <f>SUM(E40:F40)</f>
        <v>0</v>
      </c>
      <c r="E40" s="257">
        <v>0</v>
      </c>
      <c r="F40" s="214" t="s">
        <v>719</v>
      </c>
    </row>
    <row r="41" spans="1:6" s="148" customFormat="1" ht="37.5" customHeight="1" thickBot="1">
      <c r="A41" s="161">
        <v>8160</v>
      </c>
      <c r="B41" s="162" t="s">
        <v>670</v>
      </c>
      <c r="C41" s="163"/>
      <c r="D41" s="213">
        <f>SUM(D43,D48,D52,D64)</f>
        <v>223962.4</v>
      </c>
      <c r="E41" s="214">
        <v>0</v>
      </c>
      <c r="F41" s="214">
        <f>SUM(F43,F48,F52,F64)</f>
        <v>223962.4</v>
      </c>
    </row>
    <row r="42" spans="1:6" s="148" customFormat="1" ht="13.5" thickBot="1">
      <c r="A42" s="164"/>
      <c r="B42" s="165" t="s">
        <v>713</v>
      </c>
      <c r="C42" s="166"/>
      <c r="D42" s="213"/>
      <c r="E42" s="257"/>
      <c r="F42" s="214"/>
    </row>
    <row r="43" spans="1:6" s="132" customFormat="1" ht="14.25" customHeight="1" thickBot="1">
      <c r="A43" s="161">
        <v>8161</v>
      </c>
      <c r="B43" s="167" t="s">
        <v>513</v>
      </c>
      <c r="C43" s="163"/>
      <c r="D43" s="254">
        <f>SUM(D45:D47)</f>
        <v>0</v>
      </c>
      <c r="E43" s="258" t="s">
        <v>653</v>
      </c>
      <c r="F43" s="255">
        <f>SUM(F45:F47)</f>
        <v>0</v>
      </c>
    </row>
    <row r="44" spans="1:6" s="132" customFormat="1" ht="12.75">
      <c r="A44" s="133"/>
      <c r="B44" s="168" t="s">
        <v>458</v>
      </c>
      <c r="C44" s="169"/>
      <c r="D44" s="254"/>
      <c r="E44" s="258"/>
      <c r="F44" s="255"/>
    </row>
    <row r="45" spans="1:6" s="10" customFormat="1" ht="27" customHeight="1" thickBot="1">
      <c r="A45" s="136">
        <v>8162</v>
      </c>
      <c r="B45" s="147" t="s">
        <v>671</v>
      </c>
      <c r="C45" s="157" t="s">
        <v>672</v>
      </c>
      <c r="D45" s="213">
        <v>0</v>
      </c>
      <c r="E45" s="257" t="s">
        <v>653</v>
      </c>
      <c r="F45" s="214">
        <v>0</v>
      </c>
    </row>
    <row r="46" spans="1:6" s="132" customFormat="1" ht="51.75" customHeight="1" thickBot="1">
      <c r="A46" s="170">
        <v>8163</v>
      </c>
      <c r="B46" s="147" t="s">
        <v>673</v>
      </c>
      <c r="C46" s="157" t="s">
        <v>672</v>
      </c>
      <c r="D46" s="213">
        <f>SUM(E46:F46)</f>
        <v>0</v>
      </c>
      <c r="E46" s="258" t="s">
        <v>653</v>
      </c>
      <c r="F46" s="255">
        <v>0</v>
      </c>
    </row>
    <row r="47" spans="1:6" s="10" customFormat="1" ht="14.25" customHeight="1" thickBot="1">
      <c r="A47" s="158">
        <v>8164</v>
      </c>
      <c r="B47" s="159" t="s">
        <v>674</v>
      </c>
      <c r="C47" s="160" t="s">
        <v>675</v>
      </c>
      <c r="D47" s="213">
        <f>SUM(E47:F47)</f>
        <v>0</v>
      </c>
      <c r="E47" s="257" t="s">
        <v>653</v>
      </c>
      <c r="F47" s="214">
        <v>0</v>
      </c>
    </row>
    <row r="48" spans="1:6" s="132" customFormat="1" ht="13.5" thickBot="1">
      <c r="A48" s="161">
        <v>8170</v>
      </c>
      <c r="B48" s="167" t="s">
        <v>514</v>
      </c>
      <c r="C48" s="163"/>
      <c r="D48" s="259">
        <f>SUM(D50:D51)</f>
        <v>0</v>
      </c>
      <c r="E48" s="258">
        <f>SUM(E50:E51)</f>
        <v>0</v>
      </c>
      <c r="F48" s="258">
        <f>SUM(F50:F51)</f>
        <v>0</v>
      </c>
    </row>
    <row r="49" spans="1:6" s="132" customFormat="1" ht="12.75">
      <c r="A49" s="133"/>
      <c r="B49" s="168" t="s">
        <v>458</v>
      </c>
      <c r="C49" s="169"/>
      <c r="D49" s="259"/>
      <c r="E49" s="258"/>
      <c r="F49" s="258"/>
    </row>
    <row r="50" spans="1:6" s="10" customFormat="1" ht="24">
      <c r="A50" s="136">
        <v>8171</v>
      </c>
      <c r="B50" s="147" t="s">
        <v>676</v>
      </c>
      <c r="C50" s="157" t="s">
        <v>677</v>
      </c>
      <c r="D50" s="213">
        <f>SUM(E50:F50)</f>
        <v>0</v>
      </c>
      <c r="E50" s="224">
        <v>0</v>
      </c>
      <c r="F50" s="224">
        <v>0</v>
      </c>
    </row>
    <row r="51" spans="1:6" s="10" customFormat="1" ht="13.5" thickBot="1">
      <c r="A51" s="136">
        <v>8172</v>
      </c>
      <c r="B51" s="145" t="s">
        <v>678</v>
      </c>
      <c r="C51" s="157" t="s">
        <v>679</v>
      </c>
      <c r="D51" s="213">
        <f>SUM(E51:F51)</f>
        <v>0</v>
      </c>
      <c r="E51" s="257">
        <v>0</v>
      </c>
      <c r="F51" s="214">
        <v>0</v>
      </c>
    </row>
    <row r="52" spans="1:6" s="132" customFormat="1" ht="24.75" thickBot="1">
      <c r="A52" s="171">
        <v>8190</v>
      </c>
      <c r="B52" s="172" t="s">
        <v>515</v>
      </c>
      <c r="C52" s="173"/>
      <c r="D52" s="254">
        <f>SUM(D56,D58)</f>
        <v>223962.4</v>
      </c>
      <c r="E52" s="255">
        <f>SUM(E56,E58)</f>
        <v>0</v>
      </c>
      <c r="F52" s="255">
        <f>SUM(F56,F58)</f>
        <v>223962.4</v>
      </c>
    </row>
    <row r="53" spans="1:6" s="132" customFormat="1" ht="12.75">
      <c r="A53" s="174"/>
      <c r="B53" s="144" t="s">
        <v>262</v>
      </c>
      <c r="C53" s="52"/>
      <c r="D53" s="254"/>
      <c r="E53" s="255"/>
      <c r="F53" s="255"/>
    </row>
    <row r="54" spans="1:6" s="10" customFormat="1" ht="24">
      <c r="A54" s="175">
        <v>8191</v>
      </c>
      <c r="B54" s="168" t="s">
        <v>680</v>
      </c>
      <c r="C54" s="176">
        <v>9320</v>
      </c>
      <c r="D54" s="213">
        <f>SUM(E54:F54)</f>
        <v>0</v>
      </c>
      <c r="E54" s="291">
        <v>0</v>
      </c>
      <c r="F54" s="291" t="s">
        <v>719</v>
      </c>
    </row>
    <row r="55" spans="1:6" s="10" customFormat="1" ht="12.75">
      <c r="A55" s="177"/>
      <c r="B55" s="144" t="s">
        <v>71</v>
      </c>
      <c r="C55" s="178"/>
      <c r="D55" s="213"/>
      <c r="E55" s="214"/>
      <c r="F55" s="214"/>
    </row>
    <row r="56" spans="1:6" s="10" customFormat="1" ht="35.25" customHeight="1">
      <c r="A56" s="177">
        <v>8192</v>
      </c>
      <c r="B56" s="147" t="s">
        <v>681</v>
      </c>
      <c r="C56" s="178"/>
      <c r="D56" s="213">
        <f>SUM(E56:F56)</f>
        <v>0</v>
      </c>
      <c r="E56" s="214">
        <v>0</v>
      </c>
      <c r="F56" s="257" t="s">
        <v>653</v>
      </c>
    </row>
    <row r="57" spans="1:6" s="10" customFormat="1" ht="24">
      <c r="A57" s="177">
        <v>8193</v>
      </c>
      <c r="B57" s="147" t="s">
        <v>682</v>
      </c>
      <c r="C57" s="178"/>
      <c r="D57" s="213">
        <f>E57</f>
        <v>0</v>
      </c>
      <c r="E57" s="214">
        <v>0</v>
      </c>
      <c r="F57" s="257" t="s">
        <v>719</v>
      </c>
    </row>
    <row r="58" spans="1:6" s="10" customFormat="1" ht="24">
      <c r="A58" s="177">
        <v>8194</v>
      </c>
      <c r="B58" s="179" t="s">
        <v>683</v>
      </c>
      <c r="C58" s="180">
        <v>9330</v>
      </c>
      <c r="D58" s="254">
        <f>SUM(D60,D61)</f>
        <v>223962.4</v>
      </c>
      <c r="E58" s="255">
        <f>SUM(E60,E61)</f>
        <v>0</v>
      </c>
      <c r="F58" s="255">
        <f>SUM(F60,F61)</f>
        <v>223962.4</v>
      </c>
    </row>
    <row r="59" spans="1:6" s="10" customFormat="1" ht="12.75">
      <c r="A59" s="177"/>
      <c r="B59" s="144" t="s">
        <v>71</v>
      </c>
      <c r="C59" s="180"/>
      <c r="D59" s="260"/>
      <c r="E59" s="257"/>
      <c r="F59" s="214"/>
    </row>
    <row r="60" spans="1:8" s="10" customFormat="1" ht="24">
      <c r="A60" s="177">
        <v>8195</v>
      </c>
      <c r="B60" s="147" t="s">
        <v>684</v>
      </c>
      <c r="C60" s="180"/>
      <c r="D60" s="213">
        <f>SUM(E60:F60)</f>
        <v>223962.4</v>
      </c>
      <c r="E60" s="257" t="s">
        <v>653</v>
      </c>
      <c r="F60" s="214">
        <v>223962.4</v>
      </c>
      <c r="H60" s="281"/>
    </row>
    <row r="61" spans="1:6" s="10" customFormat="1" ht="24">
      <c r="A61" s="181">
        <v>8196</v>
      </c>
      <c r="B61" s="147" t="s">
        <v>685</v>
      </c>
      <c r="C61" s="180"/>
      <c r="D61" s="213">
        <v>0</v>
      </c>
      <c r="E61" s="257" t="s">
        <v>653</v>
      </c>
      <c r="F61" s="214">
        <v>0</v>
      </c>
    </row>
    <row r="62" spans="1:6" s="10" customFormat="1" ht="27" customHeight="1">
      <c r="A62" s="177">
        <v>8197</v>
      </c>
      <c r="B62" s="182" t="s">
        <v>686</v>
      </c>
      <c r="C62" s="183"/>
      <c r="D62" s="213">
        <f>SUM(E62:F62)</f>
        <v>0</v>
      </c>
      <c r="E62" s="257" t="s">
        <v>653</v>
      </c>
      <c r="F62" s="257">
        <v>0</v>
      </c>
    </row>
    <row r="63" spans="1:6" s="10" customFormat="1" ht="36">
      <c r="A63" s="177">
        <v>8198</v>
      </c>
      <c r="B63" s="184" t="s">
        <v>687</v>
      </c>
      <c r="C63" s="185"/>
      <c r="D63" s="213">
        <f>SUM(E63:F63)</f>
        <v>0</v>
      </c>
      <c r="E63" s="257" t="s">
        <v>719</v>
      </c>
      <c r="F63" s="214">
        <v>0</v>
      </c>
    </row>
    <row r="64" spans="1:6" s="10" customFormat="1" ht="48">
      <c r="A64" s="177">
        <v>8199</v>
      </c>
      <c r="B64" s="186" t="s">
        <v>688</v>
      </c>
      <c r="C64" s="185"/>
      <c r="D64" s="256">
        <v>0</v>
      </c>
      <c r="E64" s="256">
        <v>0</v>
      </c>
      <c r="F64" s="256">
        <v>0</v>
      </c>
    </row>
    <row r="65" spans="1:6" s="10" customFormat="1" ht="24">
      <c r="A65" s="177" t="s">
        <v>689</v>
      </c>
      <c r="B65" s="187" t="s">
        <v>696</v>
      </c>
      <c r="C65" s="185"/>
      <c r="D65" s="256">
        <f>SUM(E65:F65)</f>
        <v>0</v>
      </c>
      <c r="E65" s="257">
        <v>0</v>
      </c>
      <c r="F65" s="214">
        <v>0</v>
      </c>
    </row>
    <row r="66" spans="1:6" s="10" customFormat="1" ht="15.75" customHeight="1">
      <c r="A66" s="140">
        <v>8200</v>
      </c>
      <c r="B66" s="137" t="s">
        <v>343</v>
      </c>
      <c r="C66" s="178"/>
      <c r="D66" s="213">
        <f>SUM(D68)</f>
        <v>0</v>
      </c>
      <c r="E66" s="214">
        <f>SUM(E68)</f>
        <v>0</v>
      </c>
      <c r="F66" s="214">
        <f>SUM(F68)</f>
        <v>0</v>
      </c>
    </row>
    <row r="67" spans="1:6" s="10" customFormat="1" ht="12.75">
      <c r="A67" s="140"/>
      <c r="B67" s="139" t="s">
        <v>713</v>
      </c>
      <c r="C67" s="178"/>
      <c r="D67" s="213"/>
      <c r="E67" s="214"/>
      <c r="F67" s="214"/>
    </row>
    <row r="68" spans="1:6" s="10" customFormat="1" ht="24">
      <c r="A68" s="140">
        <v>8210</v>
      </c>
      <c r="B68" s="188" t="s">
        <v>697</v>
      </c>
      <c r="C68" s="178"/>
      <c r="D68" s="213">
        <f>SUM(D70,D74)</f>
        <v>0</v>
      </c>
      <c r="E68" s="214">
        <f>SUM(E70,E74)</f>
        <v>0</v>
      </c>
      <c r="F68" s="214">
        <f>SUM(F70,F74)</f>
        <v>0</v>
      </c>
    </row>
    <row r="69" spans="1:6" s="10" customFormat="1" ht="12.75">
      <c r="A69" s="136"/>
      <c r="B69" s="147" t="s">
        <v>713</v>
      </c>
      <c r="C69" s="178"/>
      <c r="D69" s="213"/>
      <c r="E69" s="257"/>
      <c r="F69" s="214"/>
    </row>
    <row r="70" spans="1:6" s="10" customFormat="1" ht="24" customHeight="1">
      <c r="A70" s="140">
        <v>8211</v>
      </c>
      <c r="B70" s="143" t="s">
        <v>516</v>
      </c>
      <c r="C70" s="178"/>
      <c r="D70" s="260">
        <f>SUM(D72:D73)</f>
        <v>0</v>
      </c>
      <c r="E70" s="257" t="s">
        <v>653</v>
      </c>
      <c r="F70" s="224">
        <f>SUM(F72:F73)</f>
        <v>0</v>
      </c>
    </row>
    <row r="71" spans="1:6" s="10" customFormat="1" ht="12.75">
      <c r="A71" s="140"/>
      <c r="B71" s="144" t="s">
        <v>71</v>
      </c>
      <c r="C71" s="178"/>
      <c r="D71" s="260"/>
      <c r="E71" s="257"/>
      <c r="F71" s="224"/>
    </row>
    <row r="72" spans="1:6" s="10" customFormat="1" ht="12.75">
      <c r="A72" s="140">
        <v>8212</v>
      </c>
      <c r="B72" s="145" t="s">
        <v>654</v>
      </c>
      <c r="C72" s="157" t="s">
        <v>698</v>
      </c>
      <c r="D72" s="213">
        <f>SUM(E72:F72)</f>
        <v>0</v>
      </c>
      <c r="E72" s="257" t="s">
        <v>653</v>
      </c>
      <c r="F72" s="224">
        <v>0</v>
      </c>
    </row>
    <row r="73" spans="1:6" s="10" customFormat="1" ht="12.75">
      <c r="A73" s="140">
        <v>8213</v>
      </c>
      <c r="B73" s="145" t="s">
        <v>656</v>
      </c>
      <c r="C73" s="157" t="s">
        <v>699</v>
      </c>
      <c r="D73" s="213">
        <f>SUM(E73:F73)</f>
        <v>0</v>
      </c>
      <c r="E73" s="257" t="s">
        <v>653</v>
      </c>
      <c r="F73" s="224">
        <v>0</v>
      </c>
    </row>
    <row r="74" spans="1:6" ht="24">
      <c r="A74" s="140">
        <v>8220</v>
      </c>
      <c r="B74" s="143" t="s">
        <v>700</v>
      </c>
      <c r="C74" s="189"/>
      <c r="D74" s="260">
        <f>SUM(D76,D80)</f>
        <v>0</v>
      </c>
      <c r="E74" s="224">
        <f>SUM(E76,E80)</f>
        <v>0</v>
      </c>
      <c r="F74" s="224">
        <f>SUM(F76,F80)</f>
        <v>0</v>
      </c>
    </row>
    <row r="75" spans="1:6" ht="12.75">
      <c r="A75" s="140"/>
      <c r="B75" s="144" t="s">
        <v>713</v>
      </c>
      <c r="C75" s="189"/>
      <c r="D75" s="260"/>
      <c r="E75" s="224"/>
      <c r="F75" s="224"/>
    </row>
    <row r="76" spans="1:6" ht="12.75">
      <c r="A76" s="140">
        <v>8221</v>
      </c>
      <c r="B76" s="143" t="s">
        <v>517</v>
      </c>
      <c r="C76" s="189"/>
      <c r="D76" s="260">
        <f>SUM(D78:D79)</f>
        <v>0</v>
      </c>
      <c r="E76" s="257" t="s">
        <v>653</v>
      </c>
      <c r="F76" s="224">
        <f>SUM(F78:F79)</f>
        <v>0</v>
      </c>
    </row>
    <row r="77" spans="1:6" ht="12.75">
      <c r="A77" s="140"/>
      <c r="B77" s="144" t="s">
        <v>458</v>
      </c>
      <c r="C77" s="189"/>
      <c r="D77" s="260"/>
      <c r="E77" s="257"/>
      <c r="F77" s="224"/>
    </row>
    <row r="78" spans="1:6" ht="12.75">
      <c r="A78" s="136">
        <v>8222</v>
      </c>
      <c r="B78" s="147" t="s">
        <v>658</v>
      </c>
      <c r="C78" s="157" t="s">
        <v>701</v>
      </c>
      <c r="D78" s="213">
        <f>SUM(E78:F78)</f>
        <v>0</v>
      </c>
      <c r="E78" s="257" t="s">
        <v>653</v>
      </c>
      <c r="F78" s="224">
        <v>0</v>
      </c>
    </row>
    <row r="79" spans="1:6" ht="12.75">
      <c r="A79" s="136">
        <v>8230</v>
      </c>
      <c r="B79" s="147" t="s">
        <v>662</v>
      </c>
      <c r="C79" s="157" t="s">
        <v>702</v>
      </c>
      <c r="D79" s="213">
        <f>SUM(E79:F79)</f>
        <v>0</v>
      </c>
      <c r="E79" s="257" t="s">
        <v>653</v>
      </c>
      <c r="F79" s="224">
        <v>0</v>
      </c>
    </row>
    <row r="80" spans="1:6" ht="12.75">
      <c r="A80" s="136">
        <v>8240</v>
      </c>
      <c r="B80" s="143" t="s">
        <v>518</v>
      </c>
      <c r="C80" s="189"/>
      <c r="D80" s="260">
        <f>SUM(D82:D83)</f>
        <v>0</v>
      </c>
      <c r="E80" s="224">
        <f>SUM(E82:E83)</f>
        <v>0</v>
      </c>
      <c r="F80" s="224">
        <f>SUM(F82:F83)</f>
        <v>0</v>
      </c>
    </row>
    <row r="81" spans="1:6" ht="12.75">
      <c r="A81" s="140"/>
      <c r="B81" s="144" t="s">
        <v>458</v>
      </c>
      <c r="C81" s="189"/>
      <c r="D81" s="260"/>
      <c r="E81" s="224"/>
      <c r="F81" s="224"/>
    </row>
    <row r="82" spans="1:6" ht="12.75">
      <c r="A82" s="136">
        <v>8241</v>
      </c>
      <c r="B82" s="147" t="s">
        <v>703</v>
      </c>
      <c r="C82" s="157" t="s">
        <v>701</v>
      </c>
      <c r="D82" s="213">
        <f>SUM(E82:F82)</f>
        <v>0</v>
      </c>
      <c r="E82" s="224">
        <v>0</v>
      </c>
      <c r="F82" s="224" t="s">
        <v>719</v>
      </c>
    </row>
    <row r="83" spans="1:6" ht="13.5" thickBot="1">
      <c r="A83" s="152">
        <v>8250</v>
      </c>
      <c r="B83" s="153" t="s">
        <v>668</v>
      </c>
      <c r="C83" s="190" t="s">
        <v>702</v>
      </c>
      <c r="D83" s="215">
        <f>SUM(E83:F83)</f>
        <v>0</v>
      </c>
      <c r="E83" s="261">
        <v>0</v>
      </c>
      <c r="F83" s="216" t="s">
        <v>719</v>
      </c>
    </row>
    <row r="84" spans="1:6" ht="12.75">
      <c r="A84" s="94"/>
      <c r="B84" s="94"/>
      <c r="C84" s="191"/>
      <c r="D84" s="94"/>
      <c r="E84" s="94"/>
      <c r="F84" s="94"/>
    </row>
    <row r="85" spans="1:6" s="77" customFormat="1" ht="41.25" customHeight="1">
      <c r="A85" s="370" t="s">
        <v>704</v>
      </c>
      <c r="B85" s="370"/>
      <c r="C85" s="370"/>
      <c r="D85" s="370"/>
      <c r="E85" s="370"/>
      <c r="F85" s="370"/>
    </row>
    <row r="86" spans="1:6" s="77" customFormat="1" ht="31.5" customHeight="1">
      <c r="A86" s="370" t="s">
        <v>705</v>
      </c>
      <c r="B86" s="370"/>
      <c r="C86" s="370"/>
      <c r="D86" s="370"/>
      <c r="E86" s="370"/>
      <c r="F86" s="370"/>
    </row>
    <row r="87" spans="1:6" s="77" customFormat="1" ht="33" customHeight="1">
      <c r="A87" s="370" t="s">
        <v>706</v>
      </c>
      <c r="B87" s="370"/>
      <c r="C87" s="370"/>
      <c r="D87" s="370"/>
      <c r="E87" s="370"/>
      <c r="F87" s="370"/>
    </row>
    <row r="88" spans="1:6" ht="30.75" customHeight="1">
      <c r="A88" s="370" t="s">
        <v>707</v>
      </c>
      <c r="B88" s="370"/>
      <c r="C88" s="370"/>
      <c r="D88" s="370"/>
      <c r="E88" s="370"/>
      <c r="F88" s="370"/>
    </row>
    <row r="89" ht="12.75">
      <c r="C89" s="192"/>
    </row>
    <row r="90" ht="12.75">
      <c r="C90" s="192"/>
    </row>
    <row r="91" ht="12.75">
      <c r="C91" s="192"/>
    </row>
    <row r="92" ht="12.75">
      <c r="C92" s="192"/>
    </row>
    <row r="93" ht="12.75">
      <c r="C93" s="192"/>
    </row>
    <row r="94" ht="12.75">
      <c r="C94" s="192"/>
    </row>
    <row r="95" ht="12.75">
      <c r="C95" s="192"/>
    </row>
    <row r="96" ht="12.75">
      <c r="C96" s="192"/>
    </row>
    <row r="97" ht="12.75">
      <c r="C97" s="192"/>
    </row>
    <row r="98" ht="12.75">
      <c r="C98" s="192"/>
    </row>
    <row r="99" ht="12.75">
      <c r="C99" s="192"/>
    </row>
    <row r="100" ht="12.75">
      <c r="C100" s="192"/>
    </row>
    <row r="101" ht="12.75">
      <c r="C101" s="192"/>
    </row>
    <row r="102" ht="12.75">
      <c r="C102" s="192"/>
    </row>
    <row r="103" ht="12.75">
      <c r="C103" s="192"/>
    </row>
    <row r="104" ht="12.75">
      <c r="C104" s="192"/>
    </row>
    <row r="105" ht="12.75">
      <c r="C105" s="192"/>
    </row>
    <row r="106" ht="12.75">
      <c r="C106" s="192"/>
    </row>
    <row r="107" ht="12.75">
      <c r="C107" s="192"/>
    </row>
    <row r="108" ht="12.75">
      <c r="C108" s="192"/>
    </row>
    <row r="109" ht="12.75">
      <c r="C109" s="192"/>
    </row>
    <row r="110" ht="12.75">
      <c r="C110" s="192"/>
    </row>
    <row r="111" ht="12.75">
      <c r="C111" s="192"/>
    </row>
    <row r="112" ht="12.75">
      <c r="C112" s="192"/>
    </row>
    <row r="113" ht="12.75">
      <c r="C113" s="192"/>
    </row>
    <row r="114" ht="12.75">
      <c r="C114" s="192"/>
    </row>
    <row r="115" ht="12.75">
      <c r="C115" s="192"/>
    </row>
    <row r="116" ht="12.75">
      <c r="C116" s="192"/>
    </row>
    <row r="117" ht="12.75">
      <c r="C117" s="192"/>
    </row>
    <row r="118" ht="12.75">
      <c r="C118" s="192"/>
    </row>
    <row r="119" ht="12.75">
      <c r="C119" s="192"/>
    </row>
    <row r="120" ht="12.75">
      <c r="C120" s="192"/>
    </row>
    <row r="121" ht="12.75">
      <c r="C121" s="192"/>
    </row>
    <row r="122" ht="12.75">
      <c r="C122" s="192"/>
    </row>
    <row r="123" ht="12.75">
      <c r="C123" s="192"/>
    </row>
    <row r="124" ht="12.75">
      <c r="C124" s="192"/>
    </row>
    <row r="125" ht="12.75">
      <c r="C125" s="192"/>
    </row>
    <row r="126" ht="12.75">
      <c r="C126" s="192"/>
    </row>
    <row r="127" ht="12.75">
      <c r="C127" s="192"/>
    </row>
    <row r="128" ht="12.75">
      <c r="C128" s="192"/>
    </row>
    <row r="129" ht="12.75">
      <c r="C129" s="192"/>
    </row>
    <row r="130" ht="12.75">
      <c r="C130" s="192"/>
    </row>
    <row r="131" ht="12.75">
      <c r="C131" s="192"/>
    </row>
    <row r="132" ht="12.75">
      <c r="C132" s="192"/>
    </row>
    <row r="133" ht="12.75">
      <c r="C133" s="192"/>
    </row>
    <row r="134" ht="12.75">
      <c r="C134" s="192"/>
    </row>
    <row r="135" ht="12.75">
      <c r="C135" s="192"/>
    </row>
    <row r="136" ht="12.75">
      <c r="C136" s="192"/>
    </row>
    <row r="137" ht="12.75">
      <c r="C137" s="192"/>
    </row>
    <row r="138" ht="12.75">
      <c r="C138" s="192"/>
    </row>
    <row r="139" ht="12.75">
      <c r="C139" s="192"/>
    </row>
    <row r="140" ht="12.75">
      <c r="C140" s="192"/>
    </row>
    <row r="141" ht="12.75">
      <c r="C141" s="192"/>
    </row>
    <row r="142" ht="12.75">
      <c r="C142" s="192"/>
    </row>
    <row r="143" ht="12.75">
      <c r="C143" s="192"/>
    </row>
    <row r="144" ht="12.75">
      <c r="C144" s="192"/>
    </row>
    <row r="145" ht="12.75">
      <c r="C145" s="192"/>
    </row>
    <row r="146" ht="12.75">
      <c r="C146" s="192"/>
    </row>
    <row r="147" ht="12.75">
      <c r="C147" s="192"/>
    </row>
    <row r="148" ht="12.75">
      <c r="C148" s="192"/>
    </row>
    <row r="149" ht="12.75">
      <c r="C149" s="192"/>
    </row>
    <row r="150" ht="12.75">
      <c r="C150" s="192"/>
    </row>
    <row r="151" ht="12.75">
      <c r="C151" s="192"/>
    </row>
    <row r="152" ht="12.75">
      <c r="C152" s="192"/>
    </row>
    <row r="153" ht="12.75">
      <c r="C153" s="192"/>
    </row>
    <row r="154" ht="12.75">
      <c r="C154" s="192"/>
    </row>
    <row r="155" ht="12.75">
      <c r="C155" s="192"/>
    </row>
    <row r="156" ht="12.75">
      <c r="C156" s="192"/>
    </row>
    <row r="157" ht="12.75">
      <c r="C157" s="192"/>
    </row>
    <row r="158" ht="12.75">
      <c r="C158" s="192"/>
    </row>
    <row r="159" ht="12.75">
      <c r="C159" s="192"/>
    </row>
    <row r="160" ht="12.75">
      <c r="C160" s="192"/>
    </row>
    <row r="161" ht="12.75">
      <c r="C161" s="192"/>
    </row>
    <row r="162" ht="12.75">
      <c r="C162" s="192"/>
    </row>
    <row r="163" ht="12.75">
      <c r="C163" s="192"/>
    </row>
    <row r="164" ht="12.75">
      <c r="C164" s="192"/>
    </row>
    <row r="165" ht="12.75">
      <c r="C165" s="192"/>
    </row>
    <row r="166" ht="12.75">
      <c r="C166" s="192"/>
    </row>
    <row r="167" ht="12.75">
      <c r="C167" s="192"/>
    </row>
    <row r="168" ht="12.75">
      <c r="C168" s="192"/>
    </row>
    <row r="169" ht="12.75">
      <c r="C169" s="192"/>
    </row>
    <row r="170" ht="12.75">
      <c r="C170" s="192"/>
    </row>
    <row r="171" ht="12.75">
      <c r="C171" s="192"/>
    </row>
    <row r="172" ht="12.75">
      <c r="C172" s="192"/>
    </row>
    <row r="173" ht="12.75">
      <c r="C173" s="192"/>
    </row>
    <row r="174" ht="12.75">
      <c r="C174" s="192"/>
    </row>
    <row r="175" ht="12.75">
      <c r="C175" s="192"/>
    </row>
    <row r="176" ht="12.75">
      <c r="C176" s="192"/>
    </row>
    <row r="177" ht="12.75">
      <c r="C177" s="192"/>
    </row>
    <row r="178" ht="12.75">
      <c r="C178" s="192"/>
    </row>
    <row r="179" ht="12.75">
      <c r="C179" s="192"/>
    </row>
    <row r="180" ht="12.75">
      <c r="C180" s="192"/>
    </row>
    <row r="181" ht="12.75">
      <c r="C181" s="192"/>
    </row>
    <row r="182" ht="12.75">
      <c r="C182" s="192"/>
    </row>
    <row r="183" ht="12.75">
      <c r="C183" s="192"/>
    </row>
    <row r="184" ht="12.75">
      <c r="C184" s="192"/>
    </row>
    <row r="185" ht="12.75">
      <c r="C185" s="192"/>
    </row>
    <row r="186" ht="12.75">
      <c r="C186" s="192"/>
    </row>
    <row r="187" ht="12.75">
      <c r="C187" s="192"/>
    </row>
    <row r="188" ht="12.75">
      <c r="C188" s="192"/>
    </row>
    <row r="189" ht="12.75">
      <c r="C189" s="192"/>
    </row>
    <row r="190" ht="12.75">
      <c r="C190" s="192"/>
    </row>
    <row r="191" ht="12.75">
      <c r="C191" s="192"/>
    </row>
    <row r="192" ht="12.75">
      <c r="C192" s="192"/>
    </row>
    <row r="193" ht="12.75">
      <c r="C193" s="192"/>
    </row>
    <row r="194" ht="12.75">
      <c r="C194" s="192"/>
    </row>
    <row r="195" ht="12.75">
      <c r="C195" s="192"/>
    </row>
    <row r="196" ht="12.75">
      <c r="C196" s="192"/>
    </row>
    <row r="197" ht="12.75">
      <c r="C197" s="192"/>
    </row>
    <row r="198" ht="12.75">
      <c r="C198" s="192"/>
    </row>
    <row r="199" ht="12.75">
      <c r="C199" s="192"/>
    </row>
    <row r="200" ht="12.75">
      <c r="C200" s="192"/>
    </row>
    <row r="201" ht="12.75">
      <c r="C201" s="192"/>
    </row>
    <row r="202" ht="12.75">
      <c r="C202" s="192"/>
    </row>
    <row r="203" ht="12.75">
      <c r="C203" s="192"/>
    </row>
    <row r="204" ht="12.75">
      <c r="C204" s="192"/>
    </row>
    <row r="205" ht="12.75">
      <c r="C205" s="192"/>
    </row>
    <row r="206" ht="12.75">
      <c r="C206" s="192"/>
    </row>
    <row r="207" ht="12.75">
      <c r="C207" s="192"/>
    </row>
    <row r="208" ht="12.75">
      <c r="C208" s="192"/>
    </row>
    <row r="209" ht="12.75">
      <c r="C209" s="192"/>
    </row>
    <row r="210" ht="12.75">
      <c r="C210" s="192"/>
    </row>
    <row r="211" ht="12.75">
      <c r="C211" s="192"/>
    </row>
    <row r="212" ht="12.75">
      <c r="C212" s="192"/>
    </row>
    <row r="213" ht="12.75">
      <c r="C213" s="192"/>
    </row>
    <row r="214" ht="12.75">
      <c r="C214" s="192"/>
    </row>
    <row r="215" ht="12.75">
      <c r="C215" s="192"/>
    </row>
    <row r="216" ht="12.75">
      <c r="C216" s="192"/>
    </row>
    <row r="217" ht="12.75">
      <c r="C217" s="192"/>
    </row>
    <row r="218" ht="12.75">
      <c r="C218" s="192"/>
    </row>
    <row r="219" ht="12.75">
      <c r="C219" s="192"/>
    </row>
    <row r="220" ht="12.75">
      <c r="C220" s="192"/>
    </row>
    <row r="221" ht="12.75">
      <c r="C221" s="192"/>
    </row>
    <row r="222" ht="12.75">
      <c r="C222" s="192"/>
    </row>
    <row r="223" ht="12.75">
      <c r="C223" s="192"/>
    </row>
    <row r="224" ht="12.75">
      <c r="C224" s="192"/>
    </row>
    <row r="225" ht="12.75">
      <c r="C225" s="192"/>
    </row>
    <row r="226" ht="12.75">
      <c r="C226" s="192"/>
    </row>
    <row r="227" ht="12.75">
      <c r="C227" s="192"/>
    </row>
    <row r="228" ht="12.75">
      <c r="C228" s="192"/>
    </row>
    <row r="229" ht="12.75">
      <c r="C229" s="192"/>
    </row>
    <row r="230" ht="12.75">
      <c r="C230" s="192"/>
    </row>
    <row r="231" ht="12.75">
      <c r="C231" s="192"/>
    </row>
    <row r="232" ht="12.75">
      <c r="C232" s="192"/>
    </row>
    <row r="233" ht="12.75">
      <c r="C233" s="192"/>
    </row>
    <row r="234" ht="12.75">
      <c r="C234" s="192"/>
    </row>
    <row r="235" ht="12.75">
      <c r="C235" s="192"/>
    </row>
    <row r="236" ht="12.75">
      <c r="C236" s="192"/>
    </row>
    <row r="237" ht="12.75">
      <c r="C237" s="192"/>
    </row>
    <row r="238" ht="12.75">
      <c r="C238" s="192"/>
    </row>
    <row r="239" ht="12.75">
      <c r="C239" s="192"/>
    </row>
    <row r="240" ht="12.75">
      <c r="C240" s="192"/>
    </row>
    <row r="241" ht="12.75">
      <c r="C241" s="192"/>
    </row>
    <row r="242" ht="12.75">
      <c r="C242" s="192"/>
    </row>
    <row r="243" ht="12.75">
      <c r="C243" s="192"/>
    </row>
    <row r="244" ht="12.75">
      <c r="C244" s="192"/>
    </row>
    <row r="245" ht="12.75">
      <c r="C245" s="192"/>
    </row>
    <row r="246" ht="12.75">
      <c r="C246" s="192"/>
    </row>
    <row r="247" ht="12.75">
      <c r="C247" s="192"/>
    </row>
    <row r="248" ht="12.75">
      <c r="C248" s="192"/>
    </row>
    <row r="249" ht="12.75">
      <c r="C249" s="192"/>
    </row>
    <row r="250" ht="12.75">
      <c r="C250" s="192"/>
    </row>
    <row r="251" ht="12.75">
      <c r="C251" s="192"/>
    </row>
    <row r="252" ht="12.75">
      <c r="C252" s="192"/>
    </row>
    <row r="253" ht="12.75">
      <c r="C253" s="192"/>
    </row>
  </sheetData>
  <sheetProtection/>
  <protectedRanges>
    <protectedRange sqref="F73" name="Range23"/>
    <protectedRange sqref="F51" name="Range21"/>
    <protectedRange sqref="D77:F77 F78:F79 D67:F67 E82:E83 D69:F69 D71:F71 E65:F65 F72:F73 D81:F81 D75:F75" name="Range5"/>
    <protectedRange sqref="E39:E40 D45 D32:F32 F29:F30 D34:F34 D42:F42 E35:E36 D44:F44 D38:F38 F45:F47 D28:F28" name="Range3"/>
    <protectedRange sqref="A1:F1 G1:IV3 A3:F3 B2:F2" name="Range1"/>
    <protectedRange sqref="D12:F12 D14:F14 D16:F16 D24:F24 F17:F18 F25:F26 D20:F20 D22:F22 D10:F10" name="Range2"/>
    <protectedRange sqref="E54:E56 D59:F59 D53:F53 E50:F51 F62:F63 F60 D55:F55 D49:F49" name="Range4"/>
    <protectedRange sqref="F50" name="Range20"/>
    <protectedRange sqref="F45" name="Range22"/>
  </protectedRanges>
  <mergeCells count="11">
    <mergeCell ref="D6:D7"/>
    <mergeCell ref="D5:F5"/>
    <mergeCell ref="A87:F87"/>
    <mergeCell ref="A88:F88"/>
    <mergeCell ref="A1:F1"/>
    <mergeCell ref="B2:F2"/>
    <mergeCell ref="A3:F3"/>
    <mergeCell ref="A5:A7"/>
    <mergeCell ref="B5:C6"/>
    <mergeCell ref="A85:F85"/>
    <mergeCell ref="A86:F86"/>
  </mergeCells>
  <printOptions/>
  <pageMargins left="0" right="0" top="0" bottom="0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jermuk</cp:lastModifiedBy>
  <cp:lastPrinted>2018-11-09T07:26:33Z</cp:lastPrinted>
  <dcterms:created xsi:type="dcterms:W3CDTF">2009-05-04T09:47:57Z</dcterms:created>
  <dcterms:modified xsi:type="dcterms:W3CDTF">2018-11-16T12:04:19Z</dcterms:modified>
  <cp:category/>
  <cp:version/>
  <cp:contentType/>
  <cp:contentStatus/>
</cp:coreProperties>
</file>